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玉州区耕地保护空间划定和永久基本农田优化工作经费预算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<sst xmlns="http://schemas.openxmlformats.org/spreadsheetml/2006/main" count="69" uniqueCount="56">
  <si>
    <t>玉州区耕地保护和国土绿化空间专项规划编制工作经费预算表</t>
  </si>
  <si>
    <t>工作内容</t>
  </si>
  <si>
    <t>工作内容详细说明</t>
  </si>
  <si>
    <t>单位</t>
  </si>
  <si>
    <t>数量</t>
  </si>
  <si>
    <t>单价
（元）</t>
  </si>
  <si>
    <t>经费
（万元）</t>
  </si>
  <si>
    <t>备注</t>
  </si>
  <si>
    <t>前期工作</t>
  </si>
  <si>
    <t>数据收集</t>
  </si>
  <si>
    <t>收集玉州区历年年度国土变更调查成果、历年年度国土变更调查影像、自治区下发高分辨率影像、2025年度变更调查“一上”成果、“三区三线”划定成果、林业部门最新“一张图”数据、自然保护地核心保护区、自然保护地核心保护区、饮用水水源一级保护区、自然资源部监管系统备案的已依法批准的建设用地、退耕还林还草、违法毁林毁草开垦的耕地范围、河湖范围、历年高标准农田、全域土地综合整治项目、符合“认定一批”耕地范围、国有农林场、不纳入耕地保护目标范围、坡度图、现状耕地和潜力耕地调查摸排成果、林权数据、土地承包经营权数据、永久基本农田储备区划定成果、永久基本农田年度评估调整成果、农业生产适宜性评价“双评价”数据、粮食生产功能区、糖料蔗生产保护区、2024年公布的新一轮耕地后备资源调查评价成果、临时用地范围、已批采矿权、公益林、土壤环境质量为严格管控类区域、“十五五”规划经济社会发展趋势、国土空间规划新增建设用地规模、项目建设计划安排、农业结构调整等。</t>
  </si>
  <si>
    <t>项</t>
  </si>
  <si>
    <t>单价参考市场价。</t>
  </si>
  <si>
    <t>小计</t>
  </si>
  <si>
    <t>耕地空间核实</t>
  </si>
  <si>
    <t>数据分析</t>
  </si>
  <si>
    <t>在最新遥感影像基础上，根据自治区下发耕地空间草图和未划入耕地空间草图，通过正负面清单内业分析核实耕地保护空间草图“划入类型”“不划入类型”字段内容是否准确，是否与实地、管理情况一致。</t>
  </si>
  <si>
    <t>矛盾处置</t>
  </si>
  <si>
    <t>根据收集到的林业部门最新“一张图”数据空间叠加分析耕地空间草图和未划入耕地空间草图数据，结合正面清单按照“耕地空间-林草空间-耕地补充空间-林草补充空间”的顺序划入耕地保护空间工作。</t>
  </si>
  <si>
    <t>征求意见</t>
  </si>
  <si>
    <t>征求农村集体经济组织、国有林场、农垦集团等经营主体以及相关职能部门意见，在草图中的“调整理由”字段中标注核实后调整理由。</t>
  </si>
  <si>
    <t>耕地补充空间核实划定</t>
  </si>
  <si>
    <t>数据核实</t>
  </si>
  <si>
    <t>根据自治区下发耕地补充空间草图数据，按照技术路线和数据类型逐一核实图斑是否有不一致和错漏问题，分析空间之间是否边界清晰，不交叉、不重叠，同时对数据进行及时修正。</t>
  </si>
  <si>
    <t>需求核准</t>
  </si>
  <si>
    <t>对接玉州区“十五五”规划经济社会发展趋势、国土空间规划新增建设用地规模、项目建设计划安排、农业结构调整等关键因素，参考近年来获批的建设项目占用耕地情况，以及三调以来耕地流向其他农用地情况，预测规划期内各类占用耕地需求总量。</t>
  </si>
  <si>
    <t>平衡测算</t>
  </si>
  <si>
    <t>根据玉州区耕地补充空间规模和预测规划期内占用耕地需求开展平衡分析，结合实际占用和补充耕地的关系，分类施策进行优化调整。</t>
  </si>
  <si>
    <t>优化调整</t>
  </si>
  <si>
    <t>根据福耕地补充空间正面清单优选空间潜力，会同林业部门统筹将国土绿化空间适合的地块纳入耕地补充空间，同时考虑布局调整优化、补充耕地实施率问题，基于四大空间以外的适合地块纳入耕地补充空间。</t>
  </si>
  <si>
    <t>永久基本农田优化</t>
  </si>
  <si>
    <t>梳理补划地块</t>
  </si>
  <si>
    <t>根据“三区三线”划定成果和核实处置版永久基本农田成果，结合历年重大项目补划地块、高标准农田占用少量永久基本农田补划成果，会同农业农村主管部门全面梳理玉州区内耕地空间中可补划为永久基本农田的耕地地块。</t>
  </si>
  <si>
    <t>梳理优化地块</t>
  </si>
  <si>
    <t>根据玉州区2025年度永久基本农田评估调整成果，会同农业农村、发展改革、交通运输、水利等相关部门，全面梳理玉州区内已划定的永久基本农田中需优化布局的地块。</t>
  </si>
  <si>
    <t>正向优化</t>
  </si>
  <si>
    <t>按照“以进定出”的原则，在确保完成上级下达的永久基本农田保护任务前提下，对永久基本农田布局进行正向优化，同时将要优化布局的地块和对应补划的地块按汇交要求上图入库，并整理永久基本农田调出和补划的举证材料。</t>
  </si>
  <si>
    <t>实地调查工作</t>
  </si>
  <si>
    <t>外业调查举证</t>
  </si>
  <si>
    <t>利用国家国土云平台，对耕地空间、耕地补充空间内业核实后仍存在疑惑的图斑以及永久基本农田正向优化需补划的图斑进行外业举证工作。</t>
  </si>
  <si>
    <t>个</t>
  </si>
  <si>
    <t>参照年度国土变更调查外业举证市场价：70元/个，预计需外业图斑1500个，建议按实际外业调查图斑数量结算。</t>
  </si>
  <si>
    <t>外业举证平台数据
处理及审核</t>
  </si>
  <si>
    <t>根据“互联网+”举证平台的外业举证照片及现场调查情况说明，结合相关数据资料，判定图斑实际利用情况以及实地种植作物类型。</t>
  </si>
  <si>
    <t>会审论证</t>
  </si>
  <si>
    <t>听证论证</t>
  </si>
  <si>
    <t>根据耕地补充空间核实划定成果，会同林草、农业农村、水利、发改、财政、交通等各部门参与论证，并根据论证意见修改成果。</t>
  </si>
  <si>
    <t>根据乡镇政府、县（市、区）自然资源局及市自然资源局等听证论证意见，修改永久基本农田正向优化成果补划地块位置、边界、属性信息等。</t>
  </si>
  <si>
    <t>联合会审</t>
  </si>
  <si>
    <t>根据市自然资源局、林业局等相关部门对玉州区划定的“四个空间”成果联合会审的意见，与林业部门对接修改相关成果数据。</t>
  </si>
  <si>
    <t>成果汇总</t>
  </si>
  <si>
    <t>成果编辑</t>
  </si>
  <si>
    <t>根据耕地空间、耕地补充空间和永久基本农田优化成果，完成数据统计、图件制作、文本报告编写等工作。</t>
  </si>
  <si>
    <t>-</t>
  </si>
  <si>
    <t>合计</t>
  </si>
  <si>
    <t>经双方友好协商后，按九折优惠。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</si>
</sst>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b/>
      <sz val="20"/>
      <color theme="1"/>
      <name val="仿宋"/>
      <charset val="134"/>
    </font>
    <font>
      <b/>
      <sz val="15"/>
      <name val="仿宋"/>
      <charset val="134"/>
    </font>
    <font>
      <b/>
      <sz val="11"/>
      <color theme="1"/>
      <name val="仿宋"/>
      <charset val="134"/>
    </font>
    <font>
      <sz val="1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176" fontId="2"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justify" vertical="center" wrapText="1"/>
    </xf>
    <xf numFmtId="0" fontId="3" fillId="0" borderId="7"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5" xfId="0" applyFont="1" applyBorder="1" applyAlignment="1">
      <alignment horizontal="justify" vertical="center" wrapText="1"/>
    </xf>
    <xf numFmtId="0" fontId="3" fillId="0" borderId="5"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18" workbookViewId="0">
      <selection activeCell="E37" sqref="E37"/>
    </sheetView>
  </sheetViews>
  <sheetFormatPr defaultColWidth="9" defaultRowHeight="13.5" outlineLevelCol="7"/>
  <cols>
    <col min="1" max="1" width="18.25" customWidth="1"/>
    <col min="2" max="2" width="27.375" customWidth="1"/>
    <col min="3" max="3" width="83.225" customWidth="1"/>
    <col min="6" max="6" width="10.7083333333333" customWidth="1"/>
    <col min="7" max="7" width="12.9916666666667" customWidth="1"/>
    <col min="8" max="8" width="27.1583333333333" customWidth="1"/>
    <col min="10" max="10" width="12.625"/>
  </cols>
  <sheetData>
    <row r="1" ht="25.5" spans="1:8">
      <c r="A1" s="1" t="s">
        <v>0</v>
      </c>
      <c r="B1" s="1"/>
      <c r="C1" s="1"/>
      <c r="D1" s="1"/>
      <c r="E1" s="1"/>
      <c r="F1" s="1"/>
      <c r="G1" s="1"/>
      <c r="H1" s="1"/>
    </row>
    <row r="2" ht="39" spans="1:8">
      <c r="A2" s="2" t="s">
        <v>1</v>
      </c>
      <c r="B2" s="2" t="s">
        <v>2</v>
      </c>
      <c r="C2" s="3"/>
      <c r="D2" s="2" t="s">
        <v>3</v>
      </c>
      <c r="E2" s="4" t="s">
        <v>4</v>
      </c>
      <c r="F2" s="4" t="s">
        <v>5</v>
      </c>
      <c r="G2" s="4" t="s">
        <v>6</v>
      </c>
      <c r="H2" s="2" t="s">
        <v>7</v>
      </c>
    </row>
    <row r="3" ht="148.5" spans="1:8">
      <c r="A3" s="5" t="s">
        <v>8</v>
      </c>
      <c r="B3" s="6" t="s">
        <v>9</v>
      </c>
      <c r="C3" s="7" t="s">
        <v>10</v>
      </c>
      <c r="D3" s="8" t="s">
        <v>11</v>
      </c>
      <c r="E3" s="8">
        <v>1</v>
      </c>
      <c r="F3" s="8">
        <v>5000</v>
      </c>
      <c r="G3" s="9">
        <f>E3*F3/10000</f>
        <v>0.5</v>
      </c>
      <c r="H3" s="10" t="s">
        <v>12</v>
      </c>
    </row>
    <row r="4" spans="1:8">
      <c r="A4" s="11"/>
      <c r="B4" s="12" t="s">
        <v>13</v>
      </c>
      <c r="C4" s="13"/>
      <c r="D4" s="13"/>
      <c r="E4" s="13"/>
      <c r="F4" s="14"/>
      <c r="G4" s="15">
        <f>G3</f>
        <v>0.5</v>
      </c>
      <c r="H4" s="16"/>
    </row>
    <row r="5" ht="48" customHeight="1" spans="1:8">
      <c r="A5" s="5" t="s">
        <v>14</v>
      </c>
      <c r="B5" s="6" t="s">
        <v>15</v>
      </c>
      <c r="C5" s="17" t="s">
        <v>16</v>
      </c>
      <c r="D5" s="10" t="s">
        <v>11</v>
      </c>
      <c r="E5" s="10">
        <v>1</v>
      </c>
      <c r="F5" s="8">
        <v>15000</v>
      </c>
      <c r="G5" s="9">
        <f>E5*F5/10000</f>
        <v>1.5</v>
      </c>
      <c r="H5" s="16"/>
    </row>
    <row r="6" ht="49" customHeight="1" spans="1:8">
      <c r="A6" s="18"/>
      <c r="B6" s="6" t="s">
        <v>17</v>
      </c>
      <c r="C6" s="17" t="s">
        <v>18</v>
      </c>
      <c r="D6" s="16"/>
      <c r="E6" s="16"/>
      <c r="F6" s="8">
        <v>20000</v>
      </c>
      <c r="G6" s="9">
        <f>E5*F6/10000</f>
        <v>2</v>
      </c>
      <c r="H6" s="16"/>
    </row>
    <row r="7" ht="37" customHeight="1" spans="1:8">
      <c r="A7" s="18"/>
      <c r="B7" s="6" t="s">
        <v>19</v>
      </c>
      <c r="C7" s="17" t="s">
        <v>20</v>
      </c>
      <c r="D7" s="19"/>
      <c r="E7" s="19"/>
      <c r="F7" s="8">
        <v>15000</v>
      </c>
      <c r="G7" s="9">
        <f>E5*F7/10000</f>
        <v>1.5</v>
      </c>
      <c r="H7" s="16"/>
    </row>
    <row r="8" spans="1:8">
      <c r="A8" s="11"/>
      <c r="B8" s="12" t="s">
        <v>13</v>
      </c>
      <c r="C8" s="13"/>
      <c r="D8" s="13"/>
      <c r="E8" s="13"/>
      <c r="F8" s="14"/>
      <c r="G8" s="15">
        <f>SUM(G5:G7)</f>
        <v>5</v>
      </c>
      <c r="H8" s="16"/>
    </row>
    <row r="9" ht="37" customHeight="1" spans="1:8">
      <c r="A9" s="5" t="s">
        <v>21</v>
      </c>
      <c r="B9" s="6" t="s">
        <v>22</v>
      </c>
      <c r="C9" s="17" t="s">
        <v>23</v>
      </c>
      <c r="D9" s="10" t="s">
        <v>11</v>
      </c>
      <c r="E9" s="10">
        <v>1</v>
      </c>
      <c r="F9" s="8">
        <v>15000</v>
      </c>
      <c r="G9" s="9">
        <f>E9*F9/10000</f>
        <v>1.5</v>
      </c>
      <c r="H9" s="16"/>
    </row>
    <row r="10" ht="51" customHeight="1" spans="1:8">
      <c r="A10" s="18"/>
      <c r="B10" s="6" t="s">
        <v>24</v>
      </c>
      <c r="C10" s="17" t="s">
        <v>25</v>
      </c>
      <c r="D10" s="16"/>
      <c r="E10" s="16"/>
      <c r="F10" s="8">
        <v>20000</v>
      </c>
      <c r="G10" s="9">
        <f>E9*F10/10000</f>
        <v>2</v>
      </c>
      <c r="H10" s="16"/>
    </row>
    <row r="11" ht="37" customHeight="1" spans="1:8">
      <c r="A11" s="18"/>
      <c r="B11" s="6" t="s">
        <v>26</v>
      </c>
      <c r="C11" s="17" t="s">
        <v>27</v>
      </c>
      <c r="D11" s="16"/>
      <c r="E11" s="16"/>
      <c r="F11" s="8">
        <v>15000</v>
      </c>
      <c r="G11" s="9">
        <f>E9*F11/10000</f>
        <v>1.5</v>
      </c>
      <c r="H11" s="16"/>
    </row>
    <row r="12" ht="49" customHeight="1" spans="1:8">
      <c r="A12" s="18"/>
      <c r="B12" s="6" t="s">
        <v>28</v>
      </c>
      <c r="C12" s="17" t="s">
        <v>29</v>
      </c>
      <c r="D12" s="19"/>
      <c r="E12" s="19"/>
      <c r="F12" s="8">
        <v>20000</v>
      </c>
      <c r="G12" s="9">
        <f>E9*F12/10000</f>
        <v>2</v>
      </c>
      <c r="H12" s="16"/>
    </row>
    <row r="13" spans="1:8">
      <c r="A13" s="11"/>
      <c r="B13" s="12" t="s">
        <v>13</v>
      </c>
      <c r="C13" s="13"/>
      <c r="D13" s="13"/>
      <c r="E13" s="13"/>
      <c r="F13" s="14"/>
      <c r="G13" s="15">
        <f>SUM(G9:G12)</f>
        <v>7</v>
      </c>
      <c r="H13" s="16"/>
    </row>
    <row r="14" ht="53" customHeight="1" spans="1:8">
      <c r="A14" s="6" t="s">
        <v>30</v>
      </c>
      <c r="B14" s="6" t="s">
        <v>31</v>
      </c>
      <c r="C14" s="17" t="s">
        <v>32</v>
      </c>
      <c r="D14" s="10" t="s">
        <v>11</v>
      </c>
      <c r="E14" s="10">
        <v>1</v>
      </c>
      <c r="F14" s="8">
        <v>20000</v>
      </c>
      <c r="G14" s="9">
        <f>E14*F14/10000</f>
        <v>2</v>
      </c>
      <c r="H14" s="16"/>
    </row>
    <row r="15" ht="35" customHeight="1" spans="1:8">
      <c r="A15" s="6"/>
      <c r="B15" s="6" t="s">
        <v>33</v>
      </c>
      <c r="C15" s="17" t="s">
        <v>34</v>
      </c>
      <c r="D15" s="16"/>
      <c r="E15" s="16"/>
      <c r="F15" s="8">
        <v>10000</v>
      </c>
      <c r="G15" s="9">
        <f>E14*F15/10000</f>
        <v>1</v>
      </c>
      <c r="H15" s="16"/>
    </row>
    <row r="16" ht="52" customHeight="1" spans="1:8">
      <c r="A16" s="6"/>
      <c r="B16" s="6" t="s">
        <v>35</v>
      </c>
      <c r="C16" s="17" t="s">
        <v>36</v>
      </c>
      <c r="D16" s="19"/>
      <c r="E16" s="19"/>
      <c r="F16" s="8">
        <v>10000</v>
      </c>
      <c r="G16" s="9">
        <f>E14*F16/10000</f>
        <v>1</v>
      </c>
      <c r="H16" s="19"/>
    </row>
    <row r="17" ht="27" customHeight="1" spans="1:8">
      <c r="A17" s="6"/>
      <c r="B17" s="12" t="s">
        <v>13</v>
      </c>
      <c r="C17" s="13"/>
      <c r="D17" s="13"/>
      <c r="E17" s="13"/>
      <c r="F17" s="14"/>
      <c r="G17" s="15">
        <f>G14+G15+G16</f>
        <v>4</v>
      </c>
      <c r="H17" s="19"/>
    </row>
    <row r="18" ht="69" customHeight="1" spans="1:8">
      <c r="A18" s="18" t="s">
        <v>37</v>
      </c>
      <c r="B18" s="20" t="s">
        <v>38</v>
      </c>
      <c r="C18" s="21" t="s">
        <v>39</v>
      </c>
      <c r="D18" s="22" t="s">
        <v>40</v>
      </c>
      <c r="E18" s="22">
        <v>1500</v>
      </c>
      <c r="F18" s="23">
        <v>70</v>
      </c>
      <c r="G18" s="24">
        <f>E18*F18/10000</f>
        <v>10.5</v>
      </c>
      <c r="H18" s="25" t="s">
        <v>41</v>
      </c>
    </row>
    <row r="19" ht="39" customHeight="1" spans="1:8">
      <c r="A19" s="18"/>
      <c r="B19" s="6" t="s">
        <v>42</v>
      </c>
      <c r="C19" s="26" t="s">
        <v>43</v>
      </c>
      <c r="D19" s="8" t="s">
        <v>11</v>
      </c>
      <c r="E19" s="8">
        <v>1</v>
      </c>
      <c r="F19" s="8">
        <v>15000</v>
      </c>
      <c r="G19" s="9">
        <f>E19*F19/10000</f>
        <v>1.5</v>
      </c>
      <c r="H19" s="10" t="s">
        <v>12</v>
      </c>
    </row>
    <row r="20" spans="1:8">
      <c r="A20" s="18"/>
      <c r="B20" s="12" t="s">
        <v>13</v>
      </c>
      <c r="C20" s="13"/>
      <c r="D20" s="13"/>
      <c r="E20" s="13"/>
      <c r="F20" s="14"/>
      <c r="G20" s="15">
        <f>G18+G19</f>
        <v>12</v>
      </c>
      <c r="H20" s="16"/>
    </row>
    <row r="21" ht="36" customHeight="1" spans="1:8">
      <c r="A21" s="5" t="s">
        <v>44</v>
      </c>
      <c r="B21" s="5" t="s">
        <v>45</v>
      </c>
      <c r="C21" s="17" t="s">
        <v>46</v>
      </c>
      <c r="D21" s="10" t="s">
        <v>11</v>
      </c>
      <c r="E21" s="10">
        <v>1</v>
      </c>
      <c r="F21" s="8">
        <v>8000</v>
      </c>
      <c r="G21" s="9">
        <f>E21*F21/10000</f>
        <v>0.8</v>
      </c>
      <c r="H21" s="16"/>
    </row>
    <row r="22" ht="37" customHeight="1" spans="1:8">
      <c r="A22" s="18"/>
      <c r="B22" s="11"/>
      <c r="C22" s="17" t="s">
        <v>47</v>
      </c>
      <c r="D22" s="16"/>
      <c r="E22" s="16"/>
      <c r="F22" s="8">
        <v>8000</v>
      </c>
      <c r="G22" s="9">
        <f>E21*F22/10000</f>
        <v>0.8</v>
      </c>
      <c r="H22" s="16"/>
    </row>
    <row r="23" ht="36" customHeight="1" spans="1:8">
      <c r="A23" s="18"/>
      <c r="B23" s="6" t="s">
        <v>48</v>
      </c>
      <c r="C23" s="17" t="s">
        <v>49</v>
      </c>
      <c r="D23" s="16"/>
      <c r="E23" s="16"/>
      <c r="F23" s="8">
        <v>8000</v>
      </c>
      <c r="G23" s="9">
        <f>E21*F23/10000</f>
        <v>0.8</v>
      </c>
      <c r="H23" s="16"/>
    </row>
    <row r="24" spans="1:8">
      <c r="A24" s="18"/>
      <c r="B24" s="12" t="s">
        <v>13</v>
      </c>
      <c r="C24" s="13"/>
      <c r="D24" s="13"/>
      <c r="E24" s="13"/>
      <c r="F24" s="14"/>
      <c r="G24" s="15">
        <f>G21+G22+G23</f>
        <v>2.4</v>
      </c>
      <c r="H24" s="16"/>
    </row>
    <row r="25" ht="32" customHeight="1" spans="1:8">
      <c r="A25" s="6" t="s">
        <v>50</v>
      </c>
      <c r="B25" s="6" t="s">
        <v>51</v>
      </c>
      <c r="C25" s="17" t="s">
        <v>52</v>
      </c>
      <c r="D25" s="8" t="s">
        <v>11</v>
      </c>
      <c r="E25" s="8">
        <v>1</v>
      </c>
      <c r="F25" s="8">
        <v>10000</v>
      </c>
      <c r="G25" s="9">
        <f>E25*F25/10000</f>
        <v>1</v>
      </c>
      <c r="H25" s="19"/>
    </row>
    <row r="26" spans="1:8">
      <c r="A26" s="6"/>
      <c r="B26" s="6" t="s">
        <v>13</v>
      </c>
      <c r="C26" s="6"/>
      <c r="D26" s="6"/>
      <c r="E26" s="6"/>
      <c r="F26" s="6"/>
      <c r="G26" s="15">
        <f>G25</f>
        <v>1</v>
      </c>
      <c r="H26" s="10" t="s">
        <v>53</v>
      </c>
    </row>
    <row r="27" spans="1:8">
      <c r="A27" s="12" t="s">
        <v>54</v>
      </c>
      <c r="B27" s="13"/>
      <c r="C27" s="27"/>
      <c r="D27" s="13"/>
      <c r="E27" s="13"/>
      <c r="F27" s="14"/>
      <c r="G27" s="15">
        <f>G4+G8+G13+G17+G20+G24+G26</f>
        <v>31.9</v>
      </c>
      <c r="H27" s="16"/>
    </row>
    <row r="28" spans="1:8">
      <c r="A28" s="12" t="s">
        <v>55</v>
      </c>
      <c r="B28" s="13"/>
      <c r="C28" s="27"/>
      <c r="D28" s="13"/>
      <c r="E28" s="13"/>
      <c r="F28" s="14"/>
      <c r="G28" s="15">
        <f>G27*0.9</f>
        <v>28.71</v>
      </c>
      <c r="H28" s="19"/>
    </row>
  </sheetData>
  <mergeCells count="30">
    <mergeCell ref="A1:H1"/>
    <mergeCell ref="B2:C2"/>
    <mergeCell ref="B4:F4"/>
    <mergeCell ref="B8:F8"/>
    <mergeCell ref="B13:F13"/>
    <mergeCell ref="B17:F17"/>
    <mergeCell ref="B20:F20"/>
    <mergeCell ref="B24:F24"/>
    <mergeCell ref="B26:F26"/>
    <mergeCell ref="A27:F27"/>
    <mergeCell ref="A28:F28"/>
    <mergeCell ref="A3:A4"/>
    <mergeCell ref="A5:A8"/>
    <mergeCell ref="A9:A13"/>
    <mergeCell ref="A14:A17"/>
    <mergeCell ref="A18:A20"/>
    <mergeCell ref="A21:A24"/>
    <mergeCell ref="A25:A26"/>
    <mergeCell ref="B21:B22"/>
    <mergeCell ref="D5:D7"/>
    <mergeCell ref="D9:D12"/>
    <mergeCell ref="D14:D16"/>
    <mergeCell ref="D21:D23"/>
    <mergeCell ref="E5:E7"/>
    <mergeCell ref="E9:E12"/>
    <mergeCell ref="E14:E16"/>
    <mergeCell ref="E21:E23"/>
    <mergeCell ref="H3:H16"/>
    <mergeCell ref="H19:H25"/>
    <mergeCell ref="H26:H28"/>
  </mergeCells>
  <pageMargins left="0.7" right="0.7" top="0.75" bottom="0.75" header="0.3" footer="0.3"/>
  <pageSetup paperSize="9" orientation="portrait"/>
  <headerFooter/>
  <ignoredErrors>
    <ignoredError sqref="G20"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玉州区耕地保护空间划定和永久基本农田优化工作经费预算表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林叶萍</cp:lastModifiedBy>
  <dcterms:created xsi:type="dcterms:W3CDTF">2023-05-12T11:15:00Z</dcterms:created>
  <dcterms:modified xsi:type="dcterms:W3CDTF">2026-05-09T01:29:48Z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B594B02198614A38AD5DF91C61EDF8EB_13</vt:lpwstr>
  </property>
  <property fmtid="{D5CDD505-2E9C-101B-9397-08002B2CF9AE}" pid="4" name="CalculationRule">
    <vt:i4>0</vt:i4>
  </property>
</Properties>
</file>