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47" firstSheet="4" activeTab="4"/>
  </bookViews>
  <sheets>
    <sheet name="汇总（无品牌型号)" sheetId="9" state="hidden" r:id="rId1"/>
    <sheet name="汇总（含品牌型号）" sheetId="8" state="hidden" r:id="rId2"/>
    <sheet name="清单报价（科达）" sheetId="1" state="hidden" r:id="rId3"/>
    <sheet name="清单报价（华宇) " sheetId="7" state="hidden" r:id="rId4"/>
    <sheet name="桂林市叠彩区人民法院融合科技法庭建设项目" sheetId="11" r:id="rId5"/>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<sst xmlns="http://schemas.openxmlformats.org/spreadsheetml/2006/main" count="669" uniqueCount="174">
  <si>
    <t>柳州鹿寨法院融合科技法庭报价清单</t>
  </si>
  <si>
    <t>序号</t>
  </si>
  <si>
    <t>设备名称</t>
  </si>
  <si>
    <t>关键技术参数</t>
  </si>
  <si>
    <t>单位</t>
  </si>
  <si>
    <t>数量</t>
  </si>
  <si>
    <t>单价（元）</t>
  </si>
  <si>
    <t>总价（元）</t>
  </si>
  <si>
    <t>备注</t>
  </si>
  <si>
    <t>成本单价（元）</t>
  </si>
  <si>
    <t>成本总价（元）</t>
  </si>
  <si>
    <t>利润率</t>
  </si>
  <si>
    <t>高清庭审主机</t>
  </si>
  <si>
    <t>1、专业嵌入式设计，低功耗，静音工业设计，稳定安全，具备画面合成、混音录像、存储、光盘刻录加密、音视频智能处理及远程提讯，互联网庭审法庭端等功能。
2、支持多画面实时视频浏览、PTZ 控制、浏览回放一键切换、报警联动与管理。
3、▲支持一键开启、停止刻录；支持一键开关机；支持一键打点；支持一键 DVD 回放；内置≥7 寸电容触控显示屏，支持实时显示通道状态、刻录/录制状态、视频画面、光盘/硬盘总容量及已使用容量、刻录剩余时长、异常告警信息、CPU 内存占用率、网络情况等。
4、支持双 DVD 刻录光驱，光驱支持热插拔（无需拆机）。
5、支持≥5 路 SDI 输入，4 路 HDMI 输入，4 路 DVI 视频输入；支持≥4 路 DVI 视频输出，2 路 HDMI 输出，支持 1 路 USB3.0、1 路USB2.0。
6、提供≥12 路 MIC In ，4 路 Line In 音频输入接口；提供≥3 路 Line out 音频输出接口。
7、提供≥4 路 RS485 控制接口，6 路 RS232 控制接口；提供≥2 路告警输入，1 路告警输出。
8、提供≥4 个 SATA 接口，单块硬盘最大支持 8T。实配存储硬盘容量 4T。
9、▲支持 12 路 IP 摄像机（H.264 或 H.265 摄像机）和 SDI 摄像机的混合接入，支持 4 路远程点接入。
10、支持 4K、2K、1080P、720P、D1 分辨率，支持双码流高清晰视频图像、图像锐利、细节完整。
11、▲支持≥2 路证据展台（HDMI、DVI）接入并编码。可同时加入到合成画面中。
12、支持宽频会议语音编码，高品质 AAC 音频编码技术，码率达128Kbps ，CD 级音质，庭审现场音频信息完整还原。
13、▲支持≥25 路音频输入，能够实现远程声音和本地声音混音刻录；支持啸叫抑制，回声抵消，自动增益、音频降噪，变声等音频处理功能；支持每路音频输入和输出音量自定义调节，支持实时音频功率查看。
14、支持摄像机与话筒关联，实现自动切换发言话筒对应的摄像机图像，语音激励优先级可设；支持本地音频和远端音频的语音激励模式，支持语音激励开关。
15、支持双光盘同步刻录、循环刻录、事后补刻、错误重刻、断电续刻等多种刻录方式。
16、支持合成画面、单通道画面和证据源画面本地录像，录像文件为标准的 MP4 文件，支持 MP4 录像文件下载。
17、▲支持刻录光盘加密功能，加密后的光盘自动播放时需使用专用播放器输入正确密码后才能查看和播放光盘内的音视频及附件。
18、▲支持对光盘进行数字加密，生成唯一不可修改加密序列号，需要检验密码才能查看光盘内录像文件，支持防擦写（无法直接删除文件）。
19、▲支持重点标记功能，可以通过重点标记自动跳转到对应的录像和笔录时间点，出盘时间不超过 4min。
20、支持硬盘录像、碟片录像图形化显示，支持月视图、日视图、时视图。
21、支持 RAID0、RAID1、RAID5、RAID6、RAID10，支持硬盘信息显示和坏道检测，全面提升数据安全性。
22、▲支持单画面≥3 个人脸动态马赛克处理（马赛克随人脸移动），支持自定义设置马赛克等级（薄码，中码，厚码）和区域大小；支持证人声音变声功能，支持 30 种变声等级可选。
23、▲支持播放开庭须知功能，在开庭时可以选择播放法纪宣读，支持本地输出到显示器。
24、支持案件管理功能，可对案件编号、案件名称、案件类型等信息进行设置。
25、支持 H.323 协议接入视频会议，远程点支持双流。
26、▲支持对指定区域内庭审秩序不规范检测，如迟到、早退、中途离席、缺席、法官制服不规范检测，准确率不低于 92%。
27、▲在视频图像中设定检测区域，当有人员进入、逗留、离开均会产生告警信息，准确率不低于 92%。
28、▲支持通过红外输入接口学习红外指令，实现红外设备控制。
29、支持 TCP/IP、UDP、RTP、RTCP、RTSP、RTMP、FTP、Telnet、NTP、SIP、ONVIF、HTTP（S）、SNMP、H.323、H.239、BFCP、SSH、PPPoE、SMTP、UPnP、DDNS 等网络协议。
30、支持多种时间源时间同步，包括计算机、NTP 时间服务器、平台服务器等，支持主机与前端设备的时间同步功能。
31、提供≥2 路 100/1000Mbps 自适应网口，支持网络多址。
32、▲支持硬盘故障、无硬盘、录像空间满、前端掉线、非法访问、网络故障、IP 冲突、MAC 冲突、无音频、刻录出错、并口告警 1 和并口告警 2 等多种类型告警；若出现故障报警，故障提升声压≥60dB（A），持续时间≥9min。
33、◆支持数字接入广西高院统一庭审系统，并且在法庭与统一庭审断网的情况下，支持通过本地单机庭审书记员客户端(客户端支持在信创 PC 上安装)可调度进行正常庭审业务，实现笔录、同步刻录、事后下载庭审录像，确保庭审业务不中断；
34、◆支持数字接入柳州市中级人民法院及鹿寨县人民法院原有庭审系统及远程提讯系统实现互联互通、互发双流。</t>
  </si>
  <si>
    <t>台</t>
  </si>
  <si>
    <t>4K高清庭审专用枪机</t>
  </si>
  <si>
    <t>1、 ▲设备应采用 1/1.8 英寸 CMOS 传感器，内置 2 个 GPU 芯片，支持至少 28 倍光学变焦。
2、 设备的最低照度至少为 0.002Lux(彩色)， 0.0001Lux(黑白)。
3、 设备的水平分辨力不低于 2000TVL，信噪比不小于 45dB,灰度等级不小于 10 级，宽动态范围不小于 100dB。
4、 设备支持三码流并发输出：可达到主码流 4096×2160，帧率 30帧/秒，第一辅码流 1020×1080，帧率 30 帧/秒，第二辅码流 704×576，帧率 30 帧/秒。
5、 支持 H.265、H.264、MJPEG 编码格式；可将 H.265、H.264 格式设置为 Baseline/Main/High Profile。支持 Smart 编码。
6、 设备最大应支持分辨率 4096×2160，帧率 1fps~60fps 可设置。
7、▲设备音频编码格式应支持 PCMA、PCMU、ADPCM、G.711、G.722、G726、AAC_LC、OPUS 音频编码标准，支持双向语音对讲、静音、哑音、混音、AEC 回声抵消等功能。
8、 设备具有强光抑制功能，可以开启/关闭，支持电子透雾及光学透雾功能设置选项，支持电子防抖、陀螺仪防抖功能设置选项，防抖等级可设置，支持加热功能设置，支持除湿功能设置。
9、 设备支持一个区域的 ROI 编码，区域大小可设置，支持 4 个矩形区域的区域遮盖，遮蔽区域颜色可以设置，遮蔽块可随云台转动而转动，支持镜像模式可实现左右翻转、上下翻转及中心翻转。
10、支持 1 路 SDI 输出，支持 1080P@30fps。
11、 设备具有本机存储功能，支持 1 个外置 TF 卡，单卡最大可支持512GB。
12、 设备具备网络自适应能力，在丢包率为≥20%的网络环境下，仍可正常显示监控画面。
13、▲设备支持移动侦测、遮挡报警、警戒线、区域入侵、进入区域、离开区域、人员聚集、声音异常、物品遗留、物品拿取等智能分析功能。当以上的智能行为分析达到设定的阀值时，可通过 WEB 客户端给出报警提示，能够触发告警上传、语音提示、显示字幕、发送邮件、联动录像、并口告警输出、联动云台转台等多种报警方式。
14、 支持 1 路 RJ45 10M/100M 以太网接口，1 路 RS485 控制接口，1路 Line In 和 1 路 LineOut，1 路开关量报警输入，1 路开关量报警输出。
15、 设备应在-40°的低温及+70°的高温下都运行正常。
16、 电源电压在 DC12V±30%范围内变化时，摄像机应能正常工作。</t>
  </si>
  <si>
    <t>法官、辩护双方、被告人特写</t>
  </si>
  <si>
    <t>有线鹅颈话筒</t>
  </si>
  <si>
    <t>1、换能方式：电容式
2、指向性：心型指向
3、频率响应：≥20Hz-18KHz
4、输出阻抗（欧姆）：≥75Ω
5、灵敏度：≥-40dB±2dB
6、供电电压：DC3V/幻象48V
7、咪管长度：≥410mm
8、咪线长度、配置：≥8米双芯、卡龙母+卡龙公
9、输出、指示：平衡、座灯、管灯
10、抗手机、电磁、高频干扰</t>
  </si>
  <si>
    <t>支</t>
  </si>
  <si>
    <t>功率放大器</t>
  </si>
  <si>
    <t>1、有效地抑制扩声啸叫，大幅提高传声质量，声音清晰、频响宽。
2、五段参量均衡和数字移频两重防啸叫技术
3、话筒增益提升量5～14dB
4、3路音频线路输入，独立调节
5、4路话筒平衡（XLR插座）和不平衡（6.35插座）输入，独立调节。
6、4路话筒幻象供电独立切换开关选择
7、4路话筒移频效果独立切换开关选择 
8、移频量：≥5Hz±1Hz
9、输出功率：≥200W×2
10、外接4～16欧姆喇叭
11、频率响应：非移频状态：20Hz-20kHz；移频状态：150Hz-15kHz</t>
  </si>
  <si>
    <t>音箱</t>
  </si>
  <si>
    <t>1、喇叭采用8吋+高音喇叭2分频处理。                                                                     2、运用高精度的分频系统确保语音清晰、饱满，语音穿透力强                                                                          3、频率响应: 100Hz-18kHz
4、阻抗：≥8Ω
5、额定功率：≥60W－120W
6、最大声压：≥120dB SPL,124dB SPL peak
7、尺寸（高、宽、厚）：≥420*250*250mm
8、安装方式：壁挂式</t>
  </si>
  <si>
    <t>数字庭审主机</t>
  </si>
  <si>
    <t>1.数字化核心设计，采用嵌入式Linux，集编解码、视频矩阵、录制、直播、回放、导播管理、存储等功能于一体；
2.机箱设计采用≤1U标准；
3.视频输入：≥6路3G-SDI输入，≥3路HDMI输入，≥2路VGA输入；
4.视频输出：≥1路VGA， ≥2路HDMI输出；
5.音频输入：≥14路MIC音频，≥6路线路双声道音频；
6.音频输出：≥1路平衡立体声音频，≥4路立体声线路音频，≥1路Dante；
7.音频处理：内置音频处理模块，无需外接混音器支持自动混音功能，支持音频分组、自动增益、回声消除、反馈抑制、噪声消除、麦克变声保护功能；支持麦克风控制、音频控制、音量调节。输出通道具备≥8段参量均衡调节、限幅器通道输出具备限幅功能及调节功能；
8.▲证人保护：具备证人出庭保护功能，自带证人视像模糊马赛克（支持透明度调节、自定义位置）、语音变声功能；
9.文件存储：标配≥4T硬盘，支持本地硬盘存储，可支持≥8路码流实时录制存储能力，支持 MP4、FLV、AVI视频封装格式；
10.▲异常修复：系统支持文件上传断电保护，支持断电续传。录制过程意外断电导致录制文件异常时，可通过主机管理页面一键修复；
11.▲远程提讯：支持RTSP/RTMP/H.323/SIP/RTC等协议。支持主机与主机、主机与第三方视频会议终端对接、主机与移动通讯终端对接，实现音视频互动远程提审；支持多路远端视频，可选3路SIP+1路H.323或2路RTC协议视频输入
12.四方MCU：主机自带四点 MCU（多点控制单元），支持四方互动组会，支持联系人通讯录，一键呼叫、挂断、群呼管理；
13.▲视频编解码：支持H.264、H.265编码，编码分辨率支持4K@30Hz，码率支持16Mbps，编码分辨率、码率、帧率可调；支持≥8路音视频编码，每路支持双流；支持≥4路音视频解码；
14.音频编解码：音频码流支持纯音频码流及音视频混合流；音频编码支持G.711、AAC标准格式；
15.流媒体协议：支持TCP/UDP/RTSP/RTP/RTMP/ONVIF/H.323/SIP/HTTP等协议；
16.▲中控接口及功能：支持≥5路RS232，≥2路RS485，≥6路I/O接口，≥3路USB，≥2路红外发射，≥1路红外接收，≥1个RJ45；主机自带中控接口，支持红外学习，支持串口和网络数据传输。支持自定义中控按钮编程，如灯光、大屏、环境控制等，支持添加摄像头、时序电源、红外遥控等外设，支持导入可编程中控界面；
17.管理控制：系统支持 B/S、C/S、GUI 等方式进行系统管理和控制。支持IOS、安卓、鸿蒙、Windows、银河麒麟系统；
18.合成画面：支持≥2路合成画面，支持4K/1080P合成编码可选，提供2/4/6/8/16等多种模式选择，支持≥4K分辨率录制和输出；
19.画面特效：录制过程可加入擦除、收缩、展开、淡入淡出等不低于12种切换特效；
20.OSD 叠加：支持叠加字幕（支持字体、字号、颜色、位置、背景透明度调节）、台标（支持透明度调节、自定义位置）、插入片头片尾功能；
21.▲支持与统一互联网平台进行RTSP流媒体连接；支持不增加任何互联网开庭辅助设备情况下，满足互联网当事人音视频与法庭内庭审主机的音视频正常实时传输交互；
22.▲支持向第三方资源平台（如庭审直播平台）直播推送，实现互联网直播；
23.控制界面集视预览，视频切换、录播控制、音频控制、特效设置、云台控制，红外控制、可编程中控、多方交互呼叫等系统管理等功能于一体；
24.支持B/S、C/S、GUI、windows、安卓等方式进行管理和控制；
25.可视化视频切换：不少于6路高清视频的实时预览显示，支持视频通道拖拽式切换；支持输出视频通道预览放大；
26.音频控制：可实现对音频麦克风（14路），LINEIN（6路），解码输入（4路），LINEOUT（3路），平衡输出（2路）等通道音量参数的调节。可以完成对音频高级参数MIC的灵敏度、幻象电源、自动增益、反馈抑制、回声消除、噪声抑制、语音激励等参数的调节；
27.中控功能：支持图像输入/输出切换、音频输入/输出切换、支持红外学习。支持自定义中控按钮编程，如灯光、大屏、 环境控制等，支持添加摄像头、时序电源、红外遥控等外设； 
28.画面合成布局，支持本地画面，远程庭审、提讯终端画面合成布局，可以拖拽指定通道，完成合成设置。具备多达15种常用合成布局；
29.录播控制：可以通过录播控制（开始录制/暂停/恢复/停止)管理;支持使用时间或名称查询录制文件；点击视频文件实现视频预览；录制文件既可存储在本地硬盘，也可以上传到其他管理平台或第三方FTP服务器；支持 FTP 手动上传、也支持Nginx下载；支持闭庭恢复录制和开机录制录制模式；
30.支持自动音激励，实现庭审现场画面自动切换；
31.多方交互呼叫（远程提讯）：支持主机与主机、主机与第三方视频会议终端对接、主机与移动通讯终端对接，实现音视频互动远程提审（最多4路）；
32.特效设置：支持图像模糊马赛克功能，单个画面可以支持多个（最多4个）；支持叠加字幕功能（支持字体、字号、颜色、位置）设置，单个画面可以支持多个（最多4个）；支持14路MIC变声功能（支持对某个MIC开/关、变声参数设置）；支持4路解码音频变声（萝莉或大叔声音）；
33.摄像机控制：支持8个预置位设置；支持摄像机云台上、下、左、右、左上、左下、右上、右下八个方向旋转，支持归位操作；支持对摄像头的焦距进行调节、推近、拉远设置；
34.日志管理：支持设备日志实时查看、导出系统日志，精确分析查找系统故障问题。</t>
  </si>
  <si>
    <t>高清云台摄像机</t>
  </si>
  <si>
    <t>1.采用1/2.8英寸高品质4K CMOS图像传感器，≥800W像素，最大分辨率可达3840×2160，输出帧率≥30帧/秒。并且向下兼容1080P、720P多种分辨率；
2.支持HDMI、3G-SDI、LAN，支持音视频同时输出；
3.支持≥12倍光学变焦，变焦范围支持f＝3.9～46.8mm；
4.HDMI接口视频格式支持3840*2160P30/25/29.97;1080P60/50/30/25/59.94/29.97;720P60/50/59.94fps；
5.3G-SDI接口视频格式支持1080P60/50/30/25/59.94/29.97;720P60/50/59.94fps；
6.LAN接口视频格式支持3840*2160P30/25/29.97;1080P60/50/30/25/59.94/29.97;720P60/50/59.94fps，支持PoE供电；
7.支持白平衡自动、手动调节、一键白平衡、指定色温；支持背光补偿；支持2D&amp;3D数字降噪；信噪比50dB；
8.支持光圈系数F1.6–F2.8、支持最低照度0.5Lux、支持自动聚焦、手动聚集、一键聚焦；
9.支持1/25-1/10000快门、支持自动/手动光圈；
10.支持MJPEG、H.264视频压缩，支持高达3840×2160分辨率30帧/秒压缩；支持AAC、MP3、G.711A音频压缩；
11.支持亮度、色度、饱和度、对比度、锐度、黑白模式的视频调节；
12.控制面板支持变倍放大、变倍减小、亮度+、亮度-、冻结、模式、菜单调节；
13.音频输入接口支持LineIN；
14.支持双码流输出；
15.支持RS485，2PING凤凰端子，支持VISC协议；
16.支持 ONVIF、GB/T28181、RTSP、RTMP、VISCA  OVER IP、IP、VISCA、RTMPS、SRT协议；支持RTMP推送模式，支持RTP组播模式；支持远程升级、远程重启、远程复位；
17.音频输入支持AAC、MP3、G.711A 音频编码，AAC、MP3  编码支持16000、32000、44100、48000 采样频率。</t>
  </si>
  <si>
    <t>高拍仪</t>
  </si>
  <si>
    <t>1、扫描幅面 A3及以下幅面
2、辅助光源 10颗LED灯及4线激光灯  按键调节led灯光源
3、镜头 主摄像头：≥1/2.3″CMOS ，≥1800万像素
4、≥2个USB接口、1个电源适配器接口、1个MAC音频接口、2个VGA和1个HDMI接口
5、自动去阴影、去黑边、去灰底、修边补偿；自动对齐，自动纠偏，鼠标框任意框选扫描、支持自动连拍、手动连拍、定时连拍；图像旋转、双面图像合并等。
6、具备实时视频展示功能，并支持脱机操作。
7、支持1080P视频录制，高达30fps的帧率，完美兼顾视频画质和流畅度。
8、支持画面冻结、旋转、镜像、分屏对比、缩小放大。10倍数码变焦，16级亮度调节；自动白平衡、可调节对比度、饱和度。
9、支持边缘增强，数字降噪。</t>
  </si>
  <si>
    <t>电子签名板</t>
  </si>
  <si>
    <t>1.支持接入广西高院统一电子签名系统平台，在广西高院统一庭审平台调用；
2.核心系统：≥四核Cortex-A17，频率≥1.8GHz，系统内存≥2GB，存储≥16GB；
3.配置≥2个2.0 USB接口，支持RJ45网络接口联网；
4.人像摄像头≥300万像素，分辨率≥1280×800，响应速度≤15ms；
5.操作系统≥安卓7.1；
6.≥10.1英寸电磁电容双控屏；
7.设备右下角集成半导体电容式指纹仪；
8.供电要求：外接电源（9V/2.5A 外置电源），仅占用1个电源排插口；
9.功能：支持固定坐标、关键字索引、触控弹窗签名捺印；
10.加密模块：整机芯片级加密，支持国密算法，支持数字证书灌装到设备；整机经过国家商用密码产品认证（响应文件中提供该产品国家商用密码产品认证证书）；
11.适配参照或相当于龙芯、兆芯、飞腾等3款处理器平台；
12.适配参照或相当于UOS、麒麟（包括中标麒麟、银河麒麟）、万里红、中科方德等款操作系统。</t>
  </si>
  <si>
    <t>套</t>
  </si>
  <si>
    <t>支持接入广西高院统一电子签名系统平台，支持对接统一庭审平台，实现电子签名捺印。在广西高院统一庭审平台调用。</t>
  </si>
  <si>
    <t>最新型号带人像摄像头500万像素</t>
  </si>
  <si>
    <t>庭审主机</t>
  </si>
  <si>
    <t>1、要求设备内置视频矩阵、音频矩阵、画面合成器、高清编解码器、中控系统；采用19英寸≤2U标准单一机箱，采用模块化结构，接口模块采用板卡式设计可自由配置，可扩展HDMI、3G-SDI、DVI-I、VGA、HDBaseT、光纤板卡，支持带电插拔；
2、主机前面板配备≥4.3英寸液晶屏，可显示主机监看画面、设备状态信息及对主机的设置；
▲3、视频输入支持≥6路3G-SDI视频输入接口，最高支持1920×1080@60Hz分辨率并向下兼容；支持≥4路HDMI视频输入接口，最高支持3840×2160@30Hz分辨率并向下兼容；支持≥4路DVI-I视频输入接口，兼容DVI、HDMI、VGA、 Ypbpr信号；最高支持1920×1080@60 Hz分辨率并向下兼容；
▲4、音频输入支持≥12路麦克风输入接口，支持48V幻象供电；支持≥6路立体声线路输入接口；
5、视频输出支持≥4路HDMI视频输出接口，最高支持3840×2160@30Hz分辨率并向下兼容；
6、支持1、3、4、1+5，1+7，1+8等共≥31种画中画模式；
▲7、具备音频处理功能，支持回声抵消（AEC）、噪声消除(ANS)、反馈抑制(AFC）处理等功能；
8、支持音频输入、输出、解码器增益控制、证人变声功能；
9、支持语音激励功能，支持根据话筒设置激励视频图像；支持锁定发言人，支持多种状态庭审，（包括静默状态、争辩状态）；
▲10、支持≥10路编码进行本地硬盘录制存储，每路编码支持双码流存储（≥8路独立画面，≥2路合成画面），码率32Kbps~16Mbps可调；
11、支持视频录制存储，支持H.265、H.264录制；
▲12、支持视频叠加马赛克，叠加通道可选，默认≥3个马赛克区域，位置可自定义拖动，支持调节透明度。
13、支持RTSP、RTMP流媒体直播，支持TCP、UDP协议；
▲14、在不增加其它额外设备的前提下，可以与符合最高院相关标准的第三方厂商庭审主机系统互联互通，实现远程庭审；支持H.323、SIP、RTSP协议的会议；
15、支持通过内置中控单元RS-485/RS-232、红外发射对摄像机进行运动控制、焦距调节、云台转动速度、预置位；
▲16、具备≥4路解码通道，内置≥4点MCU，支持同时呼叫≥3个远端H.323或SIP进行≥4方组会；
17、具备≥4路全双工RS-232接口；≥1路全双工RS-485接口；≥4路红外发射接口；≥1个红外接收头；≥4路IO接口；
18、具备≥2个10M/100M/1000M自适应以太网接口，用于本地或远程视频直播，点播，或远程控制维护用；
19、要求内置≥2TB标准SATA硬盘；
▲20、平均故障间隔时间（MTBF）≥10万小时；
21、为响应节能减排，要求满载功耗≤100W。</t>
  </si>
  <si>
    <t>全景高清摄像机</t>
  </si>
  <si>
    <t>1、HDMI接口：要求支持4KP@60fps、4KP@50fps、4KP@30fps、4KP@25fps、及1080P@60fps等常用图像输出格式；
2、3G-SDI接口：要求支持1080P@60fps、1080P@50fps、1080I@60fps、1080I@50fps、1080P30@fps等常用图像输出格式；
3、传感器：要求采用不小于1/2.8英寸CMOS传感器，有效像素：≥840万；
4、镜头：光学变焦：≥12x，数字变焦：≥16x；
5、视场角：水平视场角：72.5°～6.9°，垂直视场角：44.8°～3.9°；
6、视频编码标准：要求支持H.264、H.265、MJPEG等编码标准；
7、音频压缩标准：要求支持AAC、G.711A；
8、网络协议：要求支持TCP/IP、HTTP、RTSP、RTMP(s)、Onvif、DHCP、GB/T28181及组播等协议；
9、平均无故障时间：＞30000h。</t>
  </si>
  <si>
    <t>特写高清摄像机</t>
  </si>
  <si>
    <t>、HDMI接口：要求支持4KP@60fps、4KP@50fps、4KP@30fps、4KP@25fps、及1080P@60fps等常用图像输出格式；
2、3G-SDI接口：要求支持1080P@60fps、1080P@50fps、1080I@60fps、1080I@50fps、1080P30@fps等常用图像输出格式；
3、传感器：要求采用不小于1/2.8英寸CMOS传感器，有效像素：≥840万；
4、镜头：光学变焦：≥20x，数字变焦：≥16x；
5、视场角：水平视场角：60.7°～3.36°，垂直视场角：34.1°～1.89°；
6、视频编码标准：要求支持H.264、H.265、MJPEG等编码标准；
7、音频压缩标准：要求支持AAC、G.711A；
8、网络协议：要求支持TCP/IP、HTTP、RTSP、RTMP(s)、Onvif、DHCP、GB/T28181及组播等协议；
9、平均无故障时间：＞30000h。</t>
  </si>
  <si>
    <t>电视机</t>
  </si>
  <si>
    <t>1、65寸悬浮全面屏。
2、屏占比：≥97%。
3、色域(NTSC)：≥72%。
4、整机额定功率：≤135W。
5、能效等级：二级。
6、物理分辨率：≥4K（3840*2160）</t>
  </si>
  <si>
    <t>电视机挂架</t>
  </si>
  <si>
    <t>65寸挂架</t>
  </si>
  <si>
    <t>庭审公告屏</t>
  </si>
  <si>
    <t>1.触摸屏：电容触摸；
2.显示尺寸：≥22英寸（16:9）；
3.分辨率：≥1920×1080pixel；
4.亮度： ≥250cd/m²；
5.对比度：≥4500:1；
6.可视角度：≥178/178度；
7.像素间距：≤0.36375mm × 0.36375mm  ；                        
8.频 率：≤60Hz；                                                    
9.响应时间：≤5ms ；                                                        
10.显示颜色：≥16.7M；
11.输入电压：≤ 5V（USB）；
12.透过率： ≥85%；
13.表面硬度 ：≥6H；
14.驱动程序： 免驱；
15.工作电压及供电方式：DC+5V±5%; USB供电；
16.抗光干扰能力：阳光，日光灯等强光变化时正常使用；
17.静电防护：接触 8 kV ，空间 15 kV。</t>
  </si>
  <si>
    <t>已对接一张网</t>
  </si>
  <si>
    <t>电源时序器</t>
  </si>
  <si>
    <t>1.≥2寸彩色液晶智能显示窗，实时显示当前电压、日期时间，通道开关状态；
2.支持定时开关机功能，内置时钟芯片，可根据日期时间设定，无需人为操作；
3.支持≥8路通道输出，每路设滤波器，过滤电流杂质。每路延时开启和关闭时间可自由设置（范围0~999S）；
4.支持≥10组设备开关场景数据保存/调用；
5.支持宽电压（90V-250V） 开关电源设计，特设欠压、超压检测及报警功能，总功率≥6000W，单路最大功率≥2000W；
6.支持多台设备级联控制，级联状态可自动检测及设置。设有触发功能；
7.支持配置RS232串口、TCP/IP网口，支持外部中央控制设备控制，波特率可选择；
8.支持远程集中控制，每台设备自带设备编码ID检测和设置；
9.支持面板Lock锁定功能，防止人为误操作。</t>
  </si>
  <si>
    <t>辅材</t>
  </si>
  <si>
    <t>面板、插头、水晶头、莲花头、3,5接头等</t>
  </si>
  <si>
    <t>批</t>
  </si>
  <si>
    <t>法官、辩护双方、被告人特写每个位置4套插座面板，书记员5套</t>
  </si>
  <si>
    <t>电源线</t>
  </si>
  <si>
    <t>RVV 3*1.5 电源线</t>
  </si>
  <si>
    <t>米</t>
  </si>
  <si>
    <t>庭外公告屏、电视机、机柜等</t>
  </si>
  <si>
    <t>话筒线</t>
  </si>
  <si>
    <t>纯铜无氧话筒线</t>
  </si>
  <si>
    <t>每个庭300米</t>
  </si>
  <si>
    <t>HDMI线</t>
  </si>
  <si>
    <t>20mHDMI线、30m HDMI线一批</t>
  </si>
  <si>
    <t>项</t>
  </si>
  <si>
    <t>音箱线</t>
  </si>
  <si>
    <t>纯铜无氧音响线</t>
  </si>
  <si>
    <t>每个庭50米</t>
  </si>
  <si>
    <t>网线</t>
  </si>
  <si>
    <t>六类非屏蔽网线，纯铜先芯，通过福禄克检测（永久链路测试）</t>
  </si>
  <si>
    <t>箱</t>
  </si>
  <si>
    <t>官、辩护双方、书记员、被告人特写每个位置无纸化阅卷、互联网、独立语音转写、备用各1条</t>
  </si>
  <si>
    <t>安装及系统集成技术服务</t>
  </si>
  <si>
    <t>系统集成、安装调试、培训及一年质保期</t>
  </si>
  <si>
    <t>总计（元）：</t>
  </si>
  <si>
    <t>不含税收入</t>
  </si>
  <si>
    <t>不含税成本</t>
  </si>
  <si>
    <t>毛利</t>
  </si>
  <si>
    <t>毛利率</t>
  </si>
  <si>
    <t>品牌</t>
  </si>
  <si>
    <t>型号</t>
  </si>
  <si>
    <t>科达</t>
  </si>
  <si>
    <t>SVR2931-S-GD</t>
  </si>
  <si>
    <t>IPC820-F830-H</t>
  </si>
  <si>
    <t>HTDZ</t>
  </si>
  <si>
    <t>HT-D48</t>
  </si>
  <si>
    <t>1、HDMI接口：要求支持4KP@60fps、4KP@50fps、4KP@30fps、4KP@25fps、及1080P@60fps等常用图像输出格式；
2、3G-SDI接口：要求支持1080P@60fps、1080P@50fps、1080I@60fps、1080I@50fps、1080P30@fps等常用图像输出格式；
3、传感器：要求采用不小于1/2.8英寸CMOS传感器，有效像素：≥840万；
4、镜头：光学变焦：≥20x，数字变焦：≥16x；
5、视场角：水平视场角：60.7°～3.36°，垂直视场角：34.1°～1.89°；
6、视频编码标准：要求支持H.264、H.265、MJPEG等编码标准；
7、音频压缩标准：要求支持AAC、G.711A；
8、网络协议：要求支持TCP/IP、HTTP、RTSP、RTMP(s)、Onvif、DHCP、GB/T28181及组播等协议；
9、平均无故障时间：＞30000h。</t>
  </si>
  <si>
    <t>HT-8120</t>
  </si>
  <si>
    <t>HT-852</t>
  </si>
  <si>
    <t>天宇威视</t>
  </si>
  <si>
    <t>Skyvis-ACS2500</t>
  </si>
  <si>
    <t>Skyvis-UAC800S</t>
  </si>
  <si>
    <t>科密</t>
  </si>
  <si>
    <t>B1320</t>
  </si>
  <si>
    <t>捷宇</t>
  </si>
  <si>
    <t>M30-CYY17</t>
  </si>
  <si>
    <t>华宇</t>
  </si>
  <si>
    <t>智能庭审主机（含嵌入式全高清庭审集控系统V3.0） EUS-500S</t>
  </si>
  <si>
    <t>高清庭审摄像机 HCC-210W</t>
  </si>
  <si>
    <t>高清庭审摄像机 HCC-210-V</t>
  </si>
  <si>
    <t>海信</t>
  </si>
  <si>
    <t>65H55E</t>
  </si>
  <si>
    <t>国产</t>
  </si>
  <si>
    <t>优质</t>
  </si>
  <si>
    <t>扬程</t>
  </si>
  <si>
    <t>YC-T46W22</t>
  </si>
  <si>
    <t>YueHtong</t>
  </si>
  <si>
    <t>PR280</t>
  </si>
  <si>
    <t>秋叶原/绿联/公牛</t>
  </si>
  <si>
    <t>定制</t>
  </si>
  <si>
    <t>正泰</t>
  </si>
  <si>
    <t>秋叶原</t>
  </si>
  <si>
    <t>优越者</t>
  </si>
  <si>
    <t>2*1.0平方</t>
  </si>
  <si>
    <t>绿联</t>
  </si>
  <si>
    <t>六类非屏蔽网线</t>
  </si>
  <si>
    <t>一、核心设备</t>
  </si>
  <si>
    <t>单项合计</t>
  </si>
  <si>
    <t>二、其他</t>
  </si>
  <si>
    <t>三、安装辅材</t>
  </si>
  <si>
    <t>（一+二+三+四）总计</t>
  </si>
  <si>
    <t>技术参数要求</t>
  </si>
  <si>
    <t>预算单价</t>
  </si>
  <si>
    <t>预算总价</t>
  </si>
  <si>
    <t>一、民事法庭</t>
  </si>
  <si>
    <t>1.数字化核心设计，采用嵌入式Linux，集编解码、视频矩阵、录制、直播、回放、导播管理、存储等功能于一体；
2.机箱设计采用≤1U标准；
3.视频输入：≥6路3G-SDI输入，≥3路HDMI输入，≥2路VGA输入；
4.视频输出：≥1路VGA， ≥2路HDMI输出；
5.音频输入：≥14路MIC音频，≥6路线路双声道音频；
6.音频输出：≥1路平衡立体声音频，≥4路立体声线路音频，≥1路Dante；
7.音频处理：内置音频处理模块，无需外接混音器支持自动混音功能，支持音频分组、自动增益、回声消除、反馈抑制、噪声消除、麦克变声保护功能；支持麦克风控制、音频控制、音量调节。输出通道具备≥8段参量均衡调节、限幅器通道输出具备限幅功能及调节功能；
●8.证人保护：具备证人出庭保护功能，自带证人视像模糊马赛克（支持透明度调节、自定义位置）、语音变声功能；（提供具有第三方权威检测机构CNAS或CMA检测报告复印件）
9.文件存储：标配≥4T硬盘，支持本地硬盘存储，可支持≥8路码流实时录制存储能力，支持 MP4、FLV、AVI视频封装格式；
●10.异常修复：系统支持文件上传断电保护，支持断电续传。录制过程意外断电导致录制文件异常时，可通过主机管理页面一键修复；（提供具有第三方权威检测机构CNAS或CMA检测报告复印件）
●11.远程提讯：支持RTSP/RTMP/H.323/SIP/RTC等协议。支持主机与主机、主机与第三方视频会议终端对接、主机与移动通讯终端对接，实现音视频互动远程提审；支持多路远端视频，可选3路SIP+1路H.323或2路RTC协议视频输入（提供具有第三方权威检测机构CNAS或CMA检测报告复印件）
12.四方MCU：主机自带四点 MCU（多点控制单元），支持四方互动组会，支持联系人通讯录，一键呼叫、挂断、群呼管理；
●13.视频编解码：支持H.264、H.265编码，编码分辨率支持4K@30Hz，码率支持16Mbps，编码分辨率、码率、帧率可调；支持≥8路音视频编码，每路支持双流；支持≥4路音视频解码；（提供具有第三方权威检测机构CNAS或CMA检测报告复印件）
14.音频编解码：音频码流支持纯音频码流及音视频混合流；音频编码支持G.711、AAC标准格式；
15.流媒体协议：支持TCP/UDP/RTSP/RTP/RTMP/ONVIF/H.323/SIP/HTTP等协议；
●16.中控接口及功能：支持≥5路RS232，≥2路RS485，≥6路I/O接口，≥3路USB，≥2路红外发射，≥1路红外接收，≥1个RJ45；主机自带中控接口，支持红外学习，支持串口和网络数据传输。支持自定义中控按钮编程，如灯光、大屏、环境控制等，支持添加摄像头、时序电源、红外遥控等外设，支持导入可编程中控界面；（提供具有第三方权威检测机构CNAS或CMA检测报告复印件）
17.管理控制：系统支持 B/S、C/S、GUI 等方式进行系统管理和控制。支持IOS、安卓、鸿蒙、Windows、银河麒麟系统；
18.合成画面：支持≥2路合成画面，支持4K/1080P合成编码可选，提供2/4/6/8/16等多种模式选择，支持≥4K分辨率录制和输出；
19.画面特效：录制过程可加入擦除、收缩、展开、淡入淡出等不低于12种切换特效；
20.OSD 叠加：支持叠加字幕（支持字体、字号、颜色、位置、背景透明度调节）、台标（支持透明度调节、自定义位置）、插入片头片尾功能；
21.支持与统一互联网平台进行RTSP流媒体连接；支持不增加任何互联网开庭辅助设备情况下，满足互联网当事人音视频与法庭内庭审主机的音视频正常实时传输交互；
●22.支持向第三方资源平台（如庭审直播平台）直播推送，实现互联网直播；（提供具有第三方权威检测机构CNAS或CMA检测报告复印件）
23.控制界面集视预览，视频切换、录播控制、音频控制、特效设置、云台控制，红外控制、可编程中控、多方交互呼叫等系统管理等功能于一体；
24.支持B/S、C/S、GUI、windows、安卓等方式进行管理和控制；
25.可视化视频切换：不少于6路高清视频的实时预览显示，支持视频通道拖拽式切换；支持输出视频通道预览放大；
26.音频控制：可实现对音频麦克风（14路），LINEIN（6路），解码输入（4路），LINEOUT（3路），平衡输出（2路）等通道音量参数的调节。可以完成对音频高级参数MIC的灵敏度、幻象电源、自动增益、反馈抑制、回声消除、噪声抑制、语音激励等参数的调节；
27.中控功能：支持图像输入/输出切换、音频输入/输出切换、支持红外学习。支持自定义中控按钮编程，如灯光、大屏、 环境控制等，支持添加摄像头、时序电源、红外遥控等外设； 
28.画面合成布局，支持本地画面，远程庭审、提讯终端画面合成布局，可以拖拽指定通道，完成合成设置。具备多达15种常用合成布局；
29.录播控制：可以通过录播控制（开始录制/暂停/恢复/停止)管理;支持使用时间或名称查询录制文件；点击视频文件实现视频预览；录制文件既可存储在本地硬盘，也可以上传到其他管理平台或第三方FTP服务器；支持 FTP 手动上传、也支持Nginx下载；支持闭庭恢复录制和开机录制录制模式；
30.支持自动音激励，实现庭审现场画面自动切换；
31.多方交互呼叫（远程提讯）：支持主机与主机、主机与第三方视频会议终端对接、主机与移动通讯终端对接，实现音视频互动远程提审（最多4路）；
32.特效设置：支持图像模糊马赛克功能，单个画面可以支持多个（最多4个）；支持叠加字幕功能（支持字体、字号、颜色、位置）设置，单个画面可以支持多个（最多4个）；支持14路MIC变声功能（支持对某个MIC开/关、变声参数设置）；支持4路解码音频变声（萝莉或大叔声音）；
33.摄像机控制：支持8个预置位设置；支持摄像机云台上、下、左、右、左上、左下、右上、右下八个方向旋转，支持归位操作；支持对摄像头的焦距进行调节、推近、拉远设置；
34.日志管理：支持设备日志实时查看、导出系统日志，精确分析查找系统故障问题。</t>
  </si>
  <si>
    <t>须兼容适配广西法院统一庭审平台，包含互联网法庭功能</t>
  </si>
  <si>
    <t>高清庭审摄像机</t>
  </si>
  <si>
    <t>1.采用1/2.8英寸高品质4K CMOS图像传感器，支持≥800W像素，最大分辨率可达3840×2160，输出帧率30帧/秒。并且向下兼容1080P、720P多种分辨率；
2.支持HDMI、3G-SDI、LAN，支持音视频同时输出；
3.支持≥12倍光学变焦，变焦范围支持f＝3.9～46.8mm；
4.HDMI接口视频格式支持3840*2160P30/25/29.97;1080P60/50/30/25/59.94/29.97;720P60/50/59.94fps；
5.3G-SDI接口视频格式支持1080P60/50/30/25/59.94/29.97;720P60/50/59.94fps；
6.LAN接口视频格式支持3840*2160P30/25/29.97;1080P60/50/30/25/59.94/29.97;720P60/50/59.94fps，支持PoE供电；
7.支持白平衡自动、手动调节、一键白平衡、指定色温；支持背光补偿；支持2D&amp;3D数字降噪；信噪比50dB；
8.支持光圈系数F1.6–F2.8、支持最低照度0.5Lux、支持自动聚焦、手动聚集、一键聚焦；
9.快门、光圈支持1/25-1/10000、支持自动/手动；
10.支持MJPEG、H.264视频压缩，支持高达3840×2160分辨率30帧/秒压缩；支持AAC、MP3、G.711A音频压缩；
11.支持亮度、色度、饱和度、对比度、锐度、黑白模式的视频调节；
12.控制面板支持变倍放大、变倍减小、亮度+、亮度-、冻结、模式、菜单调节；
13.音频输入接口支持LineIN；
14.支持双码流输出；
15.支持RS485，2PING凤凰端子，支持VISC协议；
16.支持 ONVIF、GB/T28181、RTSP、RTMP、VISCA  OVER IP、IP、VISCA、RTMPS、SRT协议；支持RTMP推送模式，支持RTP组播模式；支持远程升级、远程重启、远程复位；
17.音频输入支持AAC、MP3、G.711A 音频编码，AAC、MP3  编码支持16000、32000、44100、48000 采样频率；
18.为保证系统兼容性和稳定性，要求与数字庭审主机为同一品牌。</t>
  </si>
  <si>
    <t>1、换能方式：电容式；
2、指向性：心型指向；
3、频率响应：≥20Hz-18KHz；
4、输出阻抗（欧姆）：≥75Ω
5、灵敏度：≥-40dB±2dB；
6、供电电压：DC3V/幻象48V；
7、咪管长度：≥410mm；
8、咪线长度、配置：≥8米双芯、卡龙母+卡龙公；
9、输出、指示：平衡、座灯、管灯；
10、抗手机、电磁、高频干扰。</t>
  </si>
  <si>
    <t>1、有效地抑制扩声啸叫，大幅提高传声质量，声音清晰、频响宽；
2、五段参量均衡和数字移频两重防啸叫技术；
3、话筒增益提升量5～14dB；
4、≥3路音频线路输入，独立调节；
5、≥4路话筒平衡（XLR插座）和不平衡（6.35插座）输入，独立调节；
6、≥4路话筒幻象供电独立切换开关选择；
7、≥4路话筒移频效果独立切换开关选择； 
8、移频量：≥5Hz±1Hz；
9、输出功率：≥200W×2；
10、外接4～16欧姆喇叭；
11、频率响应：非移频状态：20Hz-20kHz；移频状态：150Hz-15kHz。</t>
  </si>
  <si>
    <t>1、喇叭采用8吋+高音喇叭2分频处理；                                                                    
2、运用高精度的分频系统确保语音清晰、饱满，语音穿透力强；                                                                        
3、频率响应: 100Hz-18kHz；
4、阻抗：≥8Ω；
5、额定功率：≥60W－120W；
6、最大声压：≥120dB SPL,124dB SPL peak；
7、尺寸（高、宽、厚）：≥420*250*250mm；
8、安装方式：壁挂式。</t>
  </si>
  <si>
    <t>主机</t>
  </si>
  <si>
    <t>1、处理器：配置≥1颗飞腾腾锐D2000 CPU，8核，主频≥2.3Ghz
2、内存：配置≥16GB DDR4内存
3、存储：配置≥512GB SSD+1T HDD
4、显卡：配置≥2GB独立显卡，支持HDMI、VGA接口
5、网卡：≥1个RJ45 10M/100M/1000M自适应以太网口
6、无显示器，单主机
7、IO接口：≥8个 USB 3.1Gen1 接口；≥2组音频接口；≥1个HDMI接口；≥1个VGA接口
8、光驱：配置超薄DVD-RW光驱
9、电源：≥200W
10、操作系统：含麒麟授权系统
11、键鼠：配置与主机同品牌键盘及鼠标
12、认证：3C、节能、环境、MTBF等</t>
  </si>
  <si>
    <t>显示器</t>
  </si>
  <si>
    <t>≥29英寸，21:9比例，≥2560*1080分辨率，支持HDMI/DP接口；含桌面可折叠支架。</t>
  </si>
  <si>
    <t>激光彩色打印机</t>
  </si>
  <si>
    <t>1、彩色打印，打印速度A4 黑色/彩色每分钟18张，月最大负荷量30000张；带双面打印，网络打印
2、分辨率1200×600dpi ，标配内存1G ，处理器双核1GHz，首页输出时间黑白10秒/彩色小于11秒.
3、纸盒容量：标配纸盒输入容量250页（80克/m²）；输出容量100页（80克/m²），可用介质重量60-105g/m²。</t>
  </si>
  <si>
    <t>1、扫描幅面 A3及以下幅面；
2、辅助光源 10颗LED灯及4线激光灯  按键调节led灯光源；
3、镜头 主摄像头：≥1/2.3″CMOS ，≥1800万像素；
4、≥2个USB接口、≥1个电源适配器接口、≥1个MAC音频接口、≥2个VGA和1个HDMI接口；
5、自动去阴影、去黑边、去灰底、修边补偿；自动对齐，自动纠偏，鼠标框任意框选扫描、支持自动连拍、手动连拍、定时连拍；图像旋转、双面图像合并等；
6、具备实时视频展示功能，并支持脱机操作；
7、支持1080P视频录制，高达30fps的帧率，完美兼顾视频画质和流畅度；
8、支持画面冻结、旋转、镜像、分屏对比、缩小放大。10倍数码变焦，16级亮度调节；自动白平衡、可调节对比度、饱和度；
9、支持边缘增强，数字降噪。</t>
  </si>
  <si>
    <t>1、屏幕尺寸：≥65英寸。
2、屏幕比例：16:9。
3、运行内存/RAM：≥4GB。
4、存储内存：≥32GB
5、能效等级：一级。
6、物理分辨率：超高清4K</t>
  </si>
  <si>
    <t>≥65寸挂架，可伸缩</t>
  </si>
  <si>
    <t>1.触摸屏：电容触摸；
2.显示尺寸：≥22英寸（16:9）；
3.分辨率：≥1920×1080pixel；
4.亮度： ≥250cd/m²；
5.对比度：≥4500:1；
6.可视角度：≥178/178度；
7.像素间距：≤0.36375mm × 0.36375mm  ；                        
8.频 率：≤60Hz；                                                    
9.响应时间：≤5ms ；                                                        
10.显示颜色：≥16.7M；
11.输入电压：≤ 5V（USB）；
12.透过率： ≥85%；
13.表面硬度 ：≥6H；
14.驱动程序： 免驱；
15.工作电压及供电方式：DC+5V±5%; USB供电；
16.抗光干扰能力：阳光，日光灯等强光变化时正常使用；
17.静电防护：接触 8 kV ，空间 15 kV；
●18、支持用于展示庭审法庭、庭审视频画面、案号、开庭时间、闭庭时间、书记员、当事人等信息。（提供相应功能的界面截图作为证明材料）</t>
  </si>
  <si>
    <t>交换机</t>
  </si>
  <si>
    <t>≥24千兆电口+2千兆光口</t>
  </si>
  <si>
    <t>机柜</t>
  </si>
  <si>
    <t>1.产品类型：网络机柜；
2.机柜容量：≥22U；
3.材料及工艺：采用SPCC优质冷轧钢板制作；</t>
  </si>
  <si>
    <t>HDMI高清分配器</t>
  </si>
  <si>
    <t>高清视频分配器 一进二出，HDMI接口，传输距离≥30米。</t>
  </si>
  <si>
    <t>1.支持接入广西高院统一电子签名系统平台，在广西高院统一庭审平台调用；
2.核心系统：≥四核Cortex-A17，频率≥1.8GHz，系统内存≥2GB，存储≥16GB；
3.配置≥2个2.0 USB接口，支持RJ45网络接口联网；
4.人像摄像头≥300万像素，分辨率≥1280×800，响应速度≤15ms；
5.操作系统≥安卓7.1；
6.≥10.1英寸电磁电容双控屏；
7.设备右下角集成半导体电容式指纹仪；
8.供电要求：外接电源（9V/2.5A 外置电源），仅占用1个电源排插口；
9.功能：支持固定坐标、关键字索引、触控弹窗签名捺印；
●10.加密模块：整机芯片级加密，支持国密算法，支持数字证书灌装到设备；整机经过国家商用密码产品认证（响应文件中提供该产品商用密码产品认证证书）；
11.适配参照或相当于龙芯、兆芯、飞腾等3款处理器平台；
12.适配参照或相当于UOS、麒麟（包括中标麒麟、银河麒麟）、万里红、中科方德等款操作系统。</t>
  </si>
  <si>
    <t>面板、插头、水晶头、莲花头、3,5接头、PVC管等</t>
  </si>
  <si>
    <t>50m HDMI线</t>
  </si>
  <si>
    <t>根</t>
  </si>
  <si>
    <t>预算小计：</t>
  </si>
  <si>
    <t>二、刑事法庭</t>
  </si>
  <si>
    <t>庭审桌面话筒</t>
  </si>
  <si>
    <t>1、换能方式：电容式
2、频率响应：≥50Hz-18kHz
3、指向性：单指向性
4、输出阻抗（欧姆）：≥75Ω
5、灵敏度：-45dB
6、供电电压：幻象48V（幻象指既传输电流，也传输声音）
7、咪管长度：≥410mm
8、咪线长度、配置：10米双芯、卡龙母+卡龙公
9、单支话筒重量：1 KG
10、输出、指示：平衡、座灯，带灯环显示
11、抗手机、电磁、高频干扰
12、出厂配置：话筒、咪线、防风绵、说明书、合格证、保修卡</t>
  </si>
  <si>
    <t>嫌疑人落地话筒</t>
  </si>
  <si>
    <t>1、换能方式: 电容式
2、频率响应 (Hz): ≥30Hz-16kHz
3、指向性 : 超心型指向
4、输出阻抗（欧姆） : ≥75Ω
5、灵敏度 : -43dB±2dB
6、供电电压 (V):幻象48V
7、可调节高度：≥0.1米 - 1.65米
8、话筒重量：≤10.13KG
9、咪线长度、配置：20米双芯、卡龙母+卡龙公
10、输出：平衡输出
11、底座规格 mm：圆锥形直径240，高60
12、抗手机、电磁、高频干扰
13、出厂配置：话筒、咪线、防风绵、说明书、合格证、保修卡</t>
  </si>
  <si>
    <t>数字音频处理器</t>
  </si>
  <si>
    <t>1、≥8进8出的自动混音媒体矩阵，配备≥8路模拟输入和≥8路模拟输出，内置反馈抑制，自动混音，矩阵混音，均衡器，分配器，压缩器等DSP功能，支持dante网络音频功能扩展，通过USB免驱连接电脑软件控制，RS232,TCP/IP连接中控，远程控制，适合用在各种场合的扩音工程。
2、≥8路模拟音频输入≥8路模拟音频输出，支持麦克风输入和线路输入自由切换，每路输入带48V幻象电源，可以上位机软件开关控制
3、内置反馈抑制，回声消除，降噪，自动混音，矩阵混音，均衡器，分配器，压缩器功能
4、可带dante网络音频输入输出接口
5、可扩展≥8路GPIO外部控制功能
6、每路输入带反馈抑制功能开关，两档调节
7、带自动混音和矩阵混音功能
8、输入≥16段PEQ可调，输出≥10段PEQ可调。
9、TCP/IP，USB免驱自动连接软件，另外支持RS232中控控制。</t>
  </si>
  <si>
    <t>1、8Ω输出功率：≥2x200W；
2、4Ω输出功率：≥2x350W；
3、8Ω桥接输出功率：≥400W；
4、频率响应：≥20Hz-20kHz；
5、总谐波失真：&lt;0.05%；
6、信噪比：&gt;98dB；
7、阻尼系数：&gt;300dB；
8、输入灵敏度：0.775V/1.0V/1.4V；
9、输入阻抗：&gt;20kΩ；
10、面板控制：电源开关/指示灯；LED：保护(红色)、削波(橙色)、信号(绿色)；音量控制器；
11、后板控制：输出模式切换：立体声模式、并行模式、桥接模式；灵敏度切换：0.775V、1.0V、1.4V；
12、音频接口：XLR平衡输入输出；
13、音箱接口：红黑接线柱； Speakon；
14、冷却：散热风扇，气流从前面板向后板，无极风速，根据温度而定；
15、供电要求：AC220V~50Hz。</t>
  </si>
  <si>
    <t>壁挂音箱</t>
  </si>
  <si>
    <r>
      <rPr>
        <sz val="11"/>
        <rFont val="宋体"/>
        <charset val="134"/>
      </rPr>
      <t>1、规格：</t>
    </r>
    <r>
      <rPr>
        <b/>
        <sz val="11"/>
        <rFont val="宋体"/>
        <charset val="134"/>
      </rPr>
      <t>≥</t>
    </r>
    <r>
      <rPr>
        <sz val="11"/>
        <rFont val="宋体"/>
        <charset val="134"/>
      </rPr>
      <t>10寸2分频全频扬声器
2、材质：≥15mm多层木板
3、频率响应：≥55Hz-20kHz
4、阻抗：≥4Ω
5、额定功率：≥130W
6、灵敏度：≥93dB（1W/m）
7、最大声压级：≥115dB SPL
8、尺寸：≥320*300*420mm（宽*厚*高）
9、连接方式：NL4*1 线夹*1
10、出厂配置：音箱、支架、说明书、合格证、保修卡</t>
    </r>
  </si>
  <si>
    <t>嫌疑人显示器</t>
  </si>
  <si>
    <t>≥27英寸，16:9比例，≥1920*1080分辨率，支持HDMI/DP接口；含落地立体支架。</t>
  </si>
  <si>
    <t>1、屏幕尺寸：≥75英寸。
2、屏幕比例：16:9。
3、CPU：≥四核A55。
4、存储内存：≥32GB
5、能效等级：一级。
6、屏幕分辨率：超高清4K。
7、屏占比：97%&gt;N≥95%。</t>
  </si>
  <si>
    <t>≥75寸电视支架</t>
  </si>
  <si>
    <t>1.触摸屏：电容触摸；
2.显示尺寸：≥22英寸（16:9）；
3.分辨率：≥1920×1080pixel；
4.亮度： ≥250cd/m²；
5.对比度：≥4500:1；
6.可视角度：≥178/178度；
7.像素间距：≤0.36375mm × 0.36375mm  ；                        
8.频 率：≤60Hz；                                                    
9.响应时间：≤5ms ；                                                        
10.显示颜色：≥16.7M；
11.输入电压：≤ 5V（USB）；
12.透过率： ≥85%；
13.表面硬度 ：≥6H；
14.驱动程序： 免驱；
15.工作电压及供电方式：DC+5V±5%; USB供电；
16.抗光干扰能力：阳光，日光灯等强光变化时正常使用；
17.静电防护：接触 8 kV ，空间 15 kV；
18、●支持展示法院内部加工数据，包括无纸化材料收转情况、材料实时扫描数据、材料实时编目数据、材料实时入卷数据、中间柜流转情况等；（提供相应功能的界面截图作为证明材料）
19、●支持用于发布与展示各种法院通告和公告的图片，如开庭时间、重要事件的通知等信息；支持发布与展示法律教育相关的图像内容等。（提供相应功能的界面截图作为证明材料）</t>
  </si>
  <si>
    <t>网络机柜</t>
  </si>
  <si>
    <t>1.产品类型：网络机柜；
2.机柜容量：≥32U；
3.材料及工艺：采用SPCC优质冷轧钢板制作；</t>
  </si>
  <si>
    <t>高清视频分配器 一进二出，HDMI接口，传输距离30米。</t>
  </si>
  <si>
    <t>SDI线</t>
  </si>
  <si>
    <t>高清3G-SDI线，传输速率2.97Gbps</t>
  </si>
  <si>
    <t>★商务要求：
一、报价要求：本项目预算总价为328542.00元，核心产品为高清庭审主机。供应商须严格按照"采购需求"中所要求的所有内容进行逐项报价。报价的产品型号及参数必须能够全部满足询价产品参数要求，如报价所提供产品不符合本项目采购需求的，视为无效竞价，采购人将不予确认成交，并按规定对报价公司上报有关部门进行处罚，产生的后果由中标人负责。报价必须包含所有设备物品、系统软件、随配附件、备品备件、运输、工具、各种附材、附加培训、售后服务、税金以及升级改造或更换原有设备等其他所有可能发生的一切费用。采购人不再支付任何费用。
二、质保期：1年(自货物验收合格之日起计算)。
三、交货验收、付款：
（1）交货地点:广西壮族自治区桂林市叠彩区芳华路中段桂林市叠彩区人民法院。
（2）双方签订合同后，供应商应当在10个工作日内完成所有货物供应并安装调试完毕，验收时由采购人邀请厂家授权代表参与本次所采购设备验收；①如无法按时完成供货，供应商应在供货期限届满前向采购人提出书面申请并充分说明理由，经采购人采购部门审核后，可以视情况允许供应商延期或分批供货，并向供应商出具延期或分批供货批复，采购人采购部门还可在批复中要求供应商在指定期限内完成所有货物供应，采购人同意分批供货的，双方可根据货物到货批次、数量和安装调试实际情况进行确认并验收，分批结算合同款。采购人不同意且供应商确无法按时完成供货的，按合同违约条款的规定处理。②付款前，供应商须向采购人出具付款申请并开具发票，采购人在收到付款申请和发票后7个工作日内向市财政局申请资金，财政局批复并下达资金后，10个工作日内支付供应商申请的合同款项。(向财政国库申请资金和办理国库支付手续不计入采购人付款期限内)。
四、售后技术服务要求：
（1）所有竞标产品必须是厂家合法渠道的全新正品，符合规定的质量、规格、性能，并按照相关国际、国家及专业标准检验的合格产品，其产品须符合国家有关规定及厂家承诺实行“三包”；
（2）免费送货上门，免费安装、调试；
（3）质保期内所有货物免费上门维修服务、免费更换零部件；质保期过后提供免费电话咨询服务，并应承诺提供产品终身上门维护；
（4）为确保所供应货物为全新且含质保产品，在供货时，成交供应商须提供售后服务承诺函，且加盖成交供应商公章。
五、其他要求：
（1）中标供应商必须在成交后的3个工作日内要提供“高清庭审主机”设备品牌的样机实体机原品现场核查。如成交供应商未按上述要求提交符合要求的资料或产品的，采购方可视其为不合格供应商，采购人有权视为无效中标。
（2）标注“●”的技术参数为重要技术指标，报价时需提供国家认可的第三方检测（验）机构出具的检测（验）报告复印件或系统软件功能截图或其他证明材料，加盖中标人公司公章，若未提供相应证明材料则视为供货产品无法满足要求，采购人有权视为无效中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</si>
</sst>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804]#,##0.0;[$¥-804]\-#,##0.0"/>
    <numFmt numFmtId="177" formatCode="_ [$¥-804]* #,##0.00_ ;_ [$¥-804]* \-#,##0.00_ ;_ [$¥-804]* &quot;-&quot;??_ ;_ @_ "/>
    <numFmt numFmtId="178" formatCode="_(\¥* #,##0_);_(\¥* \(#,##0\);_(\¥* &quot;-&quot;_);_(@_)"/>
    <numFmt numFmtId="179" formatCode="[$-F800]dddd\,\ mmmm\ dd\,\ yyyy"/>
    <numFmt numFmtId="180" formatCode="[$¥]#,##0;[$¥]&quot;-&quot;#,##0"/>
    <numFmt numFmtId="181" formatCode="_ \¥* #,##0.00_ ;_ \¥* \-#,##0.00_ ;_ \¥* &quot;-&quot;??_ ;_ @_ "/>
    <numFmt numFmtId="182" formatCode="_-\¥\ * #,##0.00_-;\-\¥\ * #,##0.00_-;_-\¥\ * &quot;-&quot;??_-;_-@_-"/>
    <numFmt numFmtId="183" formatCode="\¥#,##0_);[Red]\(\¥#,##0\)"/>
    <numFmt numFmtId="184" formatCode="#,##0.00_ "/>
    <numFmt numFmtId="185" formatCode="\¥#,##0;\¥\-#,##0"/>
    <numFmt numFmtId="186" formatCode="0.00_ "/>
  </numFmts>
  <fonts count="68">
    <font>
      <sz val="11"/>
      <color theme="1"/>
      <name val="DengXian"/>
      <charset val="134"/>
      <scheme val="minor"/>
    </font>
    <font>
      <sz val="11"/>
      <name val="宋体"/>
      <charset val="134"/>
    </font>
    <font>
      <b/>
      <sz val="11"/>
      <name val="宋体"/>
      <charset val="134"/>
    </font>
    <font>
      <sz val="11"/>
      <color rgb="FFFF0000"/>
      <name val="宋体"/>
      <charset val="134"/>
    </font>
    <font>
      <b/>
      <sz val="18"/>
      <name val="宋体"/>
      <charset val="134"/>
    </font>
    <font>
      <b/>
      <sz val="11"/>
      <color rgb="FFFF0000"/>
      <name val="宋体"/>
      <charset val="134"/>
    </font>
    <font>
      <sz val="16"/>
      <name val="宋体"/>
      <charset val="134"/>
    </font>
    <font>
      <u/>
      <sz val="11"/>
      <color rgb="FF0000FF"/>
      <name val="DengXian"/>
      <charset val="0"/>
      <scheme val="minor"/>
    </font>
    <font>
      <u/>
      <sz val="11"/>
      <color rgb="FF800080"/>
      <name val="DengXian"/>
      <charset val="0"/>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theme="3"/>
      <name val="DengXian"/>
      <charset val="134"/>
      <scheme val="minor"/>
    </font>
    <font>
      <sz val="11"/>
      <color rgb="FF3F3F76"/>
      <name val="DengXian"/>
      <charset val="0"/>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0006"/>
      <name val="DengXian"/>
      <charset val="0"/>
      <scheme val="minor"/>
    </font>
    <font>
      <sz val="11"/>
      <color rgb="FF9C6500"/>
      <name val="DengXian"/>
      <charset val="0"/>
      <scheme val="minor"/>
    </font>
    <font>
      <sz val="11"/>
      <color theme="0"/>
      <name val="DengXian"/>
      <charset val="0"/>
      <scheme val="minor"/>
    </font>
    <font>
      <sz val="11"/>
      <color theme="1"/>
      <name val="DengXian"/>
      <charset val="0"/>
      <scheme val="minor"/>
    </font>
    <font>
      <sz val="12"/>
      <name val="Times New Roman"/>
      <charset val="134"/>
    </font>
    <font>
      <sz val="10"/>
      <name val="Arial"/>
      <charset val="134"/>
    </font>
    <font>
      <sz val="12"/>
      <name val="宋体"/>
      <charset val="134"/>
    </font>
    <font>
      <sz val="11"/>
      <color indexed="8"/>
      <name val="宋体"/>
      <charset val="134"/>
    </font>
    <font>
      <sz val="11"/>
      <color indexed="9"/>
      <name val="宋体"/>
      <charset val="134"/>
    </font>
    <font>
      <sz val="10"/>
      <name val="SimSun"/>
      <charset val="134"/>
    </font>
    <font>
      <sz val="10"/>
      <name val="MS Sans Serif"/>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rgb="FF9C0006"/>
      <name val="DengXian"/>
      <charset val="134"/>
      <scheme val="minor"/>
    </font>
    <font>
      <sz val="11"/>
      <color indexed="60"/>
      <name val="宋体"/>
      <charset val="134"/>
    </font>
    <font>
      <sz val="11"/>
      <color indexed="20"/>
      <name val="等线"/>
      <charset val="134"/>
    </font>
    <font>
      <sz val="11"/>
      <color rgb="FF000000"/>
      <name val="宋体"/>
      <charset val="134"/>
    </font>
    <font>
      <sz val="10"/>
      <color theme="1"/>
      <name val="DengXian"/>
      <charset val="134"/>
      <scheme val="minor"/>
    </font>
    <font>
      <sz val="12"/>
      <color rgb="FF000000"/>
      <name val="宋体"/>
      <charset val="134"/>
    </font>
    <font>
      <sz val="10"/>
      <color indexed="8"/>
      <name val="宋体"/>
      <charset val="134"/>
    </font>
    <font>
      <sz val="11"/>
      <color indexed="8"/>
      <name val="等线"/>
      <charset val="134"/>
    </font>
    <font>
      <sz val="10"/>
      <color theme="1"/>
      <name val="微软雅黑"/>
      <charset val="134"/>
    </font>
    <font>
      <sz val="11"/>
      <color indexed="8"/>
      <name val="DengXian"/>
      <charset val="134"/>
      <scheme val="minor"/>
    </font>
    <font>
      <sz val="11"/>
      <color theme="1"/>
      <name val="微软雅黑"/>
      <charset val="134"/>
    </font>
    <font>
      <u/>
      <sz val="11"/>
      <color indexed="12"/>
      <name val="宋体"/>
      <charset val="134"/>
    </font>
    <font>
      <u/>
      <sz val="11"/>
      <color theme="10"/>
      <name val="DengXian"/>
      <charset val="134"/>
      <scheme val="minor"/>
    </font>
    <font>
      <u/>
      <sz val="11"/>
      <color rgb="FF0000FF"/>
      <name val="DengXian"/>
      <charset val="134"/>
      <scheme val="minor"/>
    </font>
    <font>
      <u/>
      <sz val="12"/>
      <color theme="10"/>
      <name val="宋体"/>
      <charset val="134"/>
    </font>
    <font>
      <u/>
      <sz val="11"/>
      <color theme="10"/>
      <name val="DengXian"/>
      <charset val="134"/>
    </font>
    <font>
      <u/>
      <sz val="12"/>
      <color indexed="12"/>
      <name val="宋体"/>
      <charset val="134"/>
    </font>
    <font>
      <u/>
      <sz val="11"/>
      <color theme="10"/>
      <name val="宋体"/>
      <charset val="134"/>
    </font>
    <font>
      <sz val="11"/>
      <color indexed="17"/>
      <name val="宋体"/>
      <charset val="134"/>
    </font>
    <font>
      <sz val="11"/>
      <color rgb="FF006100"/>
      <name val="DengXian"/>
      <charset val="134"/>
      <scheme val="minor"/>
    </font>
    <font>
      <sz val="11"/>
      <color indexed="17"/>
      <name val="等线"/>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rgb="FF9C6500"/>
      <name val="DengXian"/>
      <charset val="134"/>
      <scheme val="minor"/>
    </font>
    <font>
      <b/>
      <sz val="11"/>
      <color indexed="63"/>
      <name val="宋体"/>
      <charset val="134"/>
    </font>
    <font>
      <sz val="11"/>
      <color indexed="62"/>
      <name val="宋体"/>
      <charset val="134"/>
    </font>
  </fonts>
  <fills count="59">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theme="6" tint="0.8"/>
        <bgColor indexed="64"/>
      </patternFill>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theme="4"/>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22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6"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7" borderId="11" applyNumberFormat="0" applyAlignment="0" applyProtection="0">
      <alignment vertical="center"/>
    </xf>
    <xf numFmtId="0" fontId="16" fillId="8" borderId="12" applyNumberFormat="0" applyAlignment="0" applyProtection="0">
      <alignment vertical="center"/>
    </xf>
    <xf numFmtId="0" fontId="17" fillId="8" borderId="11" applyNumberFormat="0" applyAlignment="0" applyProtection="0">
      <alignment vertical="center"/>
    </xf>
    <xf numFmtId="0" fontId="18" fillId="9"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176" fontId="26" fillId="0" borderId="0"/>
    <xf numFmtId="177" fontId="27" fillId="0" borderId="0"/>
    <xf numFmtId="176" fontId="28" fillId="0" borderId="0"/>
    <xf numFmtId="177" fontId="28" fillId="0" borderId="0"/>
    <xf numFmtId="177" fontId="29" fillId="37" borderId="0" applyNumberFormat="0" applyBorder="0" applyAlignment="0" applyProtection="0">
      <alignment vertical="center"/>
    </xf>
    <xf numFmtId="0" fontId="29" fillId="37" borderId="0" applyNumberFormat="0" applyBorder="0" applyAlignment="0" applyProtection="0">
      <alignment vertical="center"/>
    </xf>
    <xf numFmtId="177" fontId="29" fillId="38" borderId="0" applyNumberFormat="0" applyBorder="0" applyAlignment="0" applyProtection="0">
      <alignment vertical="center"/>
    </xf>
    <xf numFmtId="0" fontId="29" fillId="38" borderId="0" applyNumberFormat="0" applyBorder="0" applyAlignment="0" applyProtection="0">
      <alignment vertical="center"/>
    </xf>
    <xf numFmtId="177" fontId="29" fillId="39" borderId="0" applyNumberFormat="0" applyBorder="0" applyAlignment="0" applyProtection="0">
      <alignment vertical="center"/>
    </xf>
    <xf numFmtId="0" fontId="29" fillId="39" borderId="0" applyNumberFormat="0" applyBorder="0" applyAlignment="0" applyProtection="0">
      <alignment vertical="center"/>
    </xf>
    <xf numFmtId="178" fontId="28" fillId="0" borderId="0" applyProtection="0">
      <alignment vertical="center"/>
    </xf>
    <xf numFmtId="177" fontId="29" fillId="40" borderId="0" applyNumberFormat="0" applyBorder="0" applyAlignment="0" applyProtection="0">
      <alignment vertical="center"/>
    </xf>
    <xf numFmtId="0" fontId="29" fillId="40" borderId="0" applyNumberFormat="0" applyBorder="0" applyAlignment="0" applyProtection="0">
      <alignment vertical="center"/>
    </xf>
    <xf numFmtId="177" fontId="29" fillId="41" borderId="0" applyNumberFormat="0" applyBorder="0" applyAlignment="0" applyProtection="0">
      <alignment vertical="center"/>
    </xf>
    <xf numFmtId="0" fontId="29" fillId="41" borderId="0" applyNumberFormat="0" applyBorder="0" applyAlignment="0" applyProtection="0">
      <alignment vertical="center"/>
    </xf>
    <xf numFmtId="177" fontId="29" fillId="42" borderId="0" applyNumberFormat="0" applyBorder="0" applyAlignment="0" applyProtection="0">
      <alignment vertical="center"/>
    </xf>
    <xf numFmtId="0" fontId="29" fillId="42" borderId="0" applyNumberFormat="0" applyBorder="0" applyAlignment="0" applyProtection="0">
      <alignment vertical="center"/>
    </xf>
    <xf numFmtId="177" fontId="29" fillId="43" borderId="0" applyNumberFormat="0" applyBorder="0" applyAlignment="0" applyProtection="0">
      <alignment vertical="center"/>
    </xf>
    <xf numFmtId="0" fontId="29" fillId="43" borderId="0" applyNumberFormat="0" applyBorder="0" applyAlignment="0" applyProtection="0">
      <alignment vertical="center"/>
    </xf>
    <xf numFmtId="177" fontId="29" fillId="44" borderId="0" applyNumberFormat="0" applyBorder="0" applyAlignment="0" applyProtection="0">
      <alignment vertical="center"/>
    </xf>
    <xf numFmtId="0" fontId="29" fillId="44" borderId="0" applyNumberFormat="0" applyBorder="0" applyAlignment="0" applyProtection="0">
      <alignment vertical="center"/>
    </xf>
    <xf numFmtId="177" fontId="29" fillId="45" borderId="0" applyNumberFormat="0" applyBorder="0" applyAlignment="0" applyProtection="0">
      <alignment vertical="center"/>
    </xf>
    <xf numFmtId="0" fontId="29" fillId="45" borderId="0" applyNumberFormat="0" applyBorder="0" applyAlignment="0" applyProtection="0">
      <alignment vertical="center"/>
    </xf>
    <xf numFmtId="177" fontId="29" fillId="46" borderId="0" applyNumberFormat="0" applyBorder="0" applyAlignment="0" applyProtection="0">
      <alignment vertical="center"/>
    </xf>
    <xf numFmtId="0" fontId="29" fillId="46" borderId="0" applyNumberFormat="0" applyBorder="0" applyAlignment="0" applyProtection="0">
      <alignment vertical="center"/>
    </xf>
    <xf numFmtId="177" fontId="30" fillId="47" borderId="0" applyNumberFormat="0" applyBorder="0" applyAlignment="0" applyProtection="0">
      <alignment vertical="center"/>
    </xf>
    <xf numFmtId="0" fontId="30" fillId="47" borderId="0" applyNumberFormat="0" applyBorder="0" applyAlignment="0" applyProtection="0">
      <alignment vertical="center"/>
    </xf>
    <xf numFmtId="177" fontId="30" fillId="44" borderId="0" applyNumberFormat="0" applyBorder="0" applyAlignment="0" applyProtection="0">
      <alignment vertical="center"/>
    </xf>
    <xf numFmtId="0" fontId="30" fillId="44" borderId="0" applyNumberFormat="0" applyBorder="0" applyAlignment="0" applyProtection="0">
      <alignment vertical="center"/>
    </xf>
    <xf numFmtId="177" fontId="30" fillId="45" borderId="0" applyNumberFormat="0" applyBorder="0" applyAlignment="0" applyProtection="0">
      <alignment vertical="center"/>
    </xf>
    <xf numFmtId="0" fontId="30" fillId="45" borderId="0" applyNumberFormat="0" applyBorder="0" applyAlignment="0" applyProtection="0">
      <alignment vertical="center"/>
    </xf>
    <xf numFmtId="177" fontId="30" fillId="48" borderId="0" applyNumberFormat="0" applyBorder="0" applyAlignment="0" applyProtection="0">
      <alignment vertical="center"/>
    </xf>
    <xf numFmtId="0" fontId="30" fillId="48" borderId="0" applyNumberFormat="0" applyBorder="0" applyAlignment="0" applyProtection="0">
      <alignment vertical="center"/>
    </xf>
    <xf numFmtId="177" fontId="30" fillId="49" borderId="0" applyNumberFormat="0" applyBorder="0" applyAlignment="0" applyProtection="0">
      <alignment vertical="center"/>
    </xf>
    <xf numFmtId="0" fontId="30" fillId="49" borderId="0" applyNumberFormat="0" applyBorder="0" applyAlignment="0" applyProtection="0">
      <alignment vertical="center"/>
    </xf>
    <xf numFmtId="177" fontId="30" fillId="50" borderId="0" applyNumberFormat="0" applyBorder="0" applyAlignment="0" applyProtection="0">
      <alignment vertical="center"/>
    </xf>
    <xf numFmtId="0" fontId="30" fillId="50" borderId="0" applyNumberFormat="0" applyBorder="0" applyAlignment="0" applyProtection="0">
      <alignment vertical="center"/>
    </xf>
    <xf numFmtId="0" fontId="31" fillId="0" borderId="0"/>
    <xf numFmtId="177" fontId="31" fillId="0" borderId="0"/>
    <xf numFmtId="176" fontId="29" fillId="0" borderId="0">
      <alignment vertical="center"/>
    </xf>
    <xf numFmtId="0" fontId="32" fillId="0" borderId="0" applyNumberFormat="0">
      <alignment horizontal="left"/>
    </xf>
    <xf numFmtId="177" fontId="32" fillId="0" borderId="0" applyNumberFormat="0">
      <alignment horizontal="left"/>
    </xf>
    <xf numFmtId="9" fontId="29" fillId="0" borderId="0" applyFont="0" applyFill="0" applyBorder="0" applyAlignment="0" applyProtection="0">
      <alignment vertical="center"/>
    </xf>
    <xf numFmtId="9" fontId="28" fillId="0" borderId="0" applyFont="0" applyFill="0" applyBorder="0" applyAlignment="0" applyProtection="0">
      <alignment vertical="center"/>
    </xf>
    <xf numFmtId="9" fontId="0" fillId="0" borderId="0" applyFont="0" applyFill="0" applyBorder="0" applyAlignment="0" applyProtection="0"/>
    <xf numFmtId="177" fontId="33" fillId="0" borderId="16" applyNumberFormat="0" applyFill="0" applyAlignment="0" applyProtection="0">
      <alignment vertical="center"/>
    </xf>
    <xf numFmtId="177" fontId="12" fillId="0" borderId="17" applyNumberFormat="0" applyFill="0" applyAlignment="0" applyProtection="0">
      <alignment vertical="center"/>
    </xf>
    <xf numFmtId="0" fontId="12" fillId="0" borderId="17" applyNumberFormat="0" applyFill="0" applyAlignment="0" applyProtection="0">
      <alignment vertical="center"/>
    </xf>
    <xf numFmtId="0" fontId="33" fillId="0" borderId="16" applyNumberFormat="0" applyFill="0" applyAlignment="0" applyProtection="0">
      <alignment vertical="center"/>
    </xf>
    <xf numFmtId="177" fontId="34" fillId="0" borderId="18" applyNumberFormat="0" applyFill="0" applyAlignment="0" applyProtection="0">
      <alignment vertical="center"/>
    </xf>
    <xf numFmtId="0" fontId="34" fillId="0" borderId="18" applyNumberFormat="0" applyFill="0" applyAlignment="0" applyProtection="0">
      <alignment vertical="center"/>
    </xf>
    <xf numFmtId="177" fontId="35" fillId="0" borderId="19" applyNumberFormat="0" applyFill="0" applyAlignment="0" applyProtection="0">
      <alignment vertical="center"/>
    </xf>
    <xf numFmtId="0" fontId="35" fillId="0" borderId="19" applyNumberFormat="0" applyFill="0" applyAlignment="0" applyProtection="0">
      <alignment vertical="center"/>
    </xf>
    <xf numFmtId="177"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177"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177" fontId="37" fillId="38" borderId="0" applyNumberFormat="0" applyBorder="0" applyAlignment="0" applyProtection="0">
      <alignment vertical="center"/>
    </xf>
    <xf numFmtId="0" fontId="37" fillId="38" borderId="0" applyNumberFormat="0" applyBorder="0" applyAlignment="0" applyProtection="0">
      <alignment vertical="center"/>
    </xf>
    <xf numFmtId="177" fontId="38" fillId="11" borderId="0" applyNumberFormat="0" applyBorder="0" applyAlignment="0" applyProtection="0">
      <alignment vertical="center"/>
    </xf>
    <xf numFmtId="177" fontId="39" fillId="44" borderId="0" applyProtection="0">
      <alignment vertical="center"/>
    </xf>
    <xf numFmtId="0" fontId="39" fillId="44" borderId="0" applyProtection="0">
      <alignment vertical="center"/>
    </xf>
    <xf numFmtId="0" fontId="38" fillId="11" borderId="0" applyNumberFormat="0" applyBorder="0" applyAlignment="0" applyProtection="0">
      <alignment vertical="center"/>
    </xf>
    <xf numFmtId="177" fontId="40" fillId="38" borderId="0" applyNumberFormat="0" applyBorder="0" applyAlignment="0" applyProtection="0">
      <alignment vertical="center"/>
    </xf>
    <xf numFmtId="0" fontId="29" fillId="0" borderId="0">
      <alignment vertical="center"/>
    </xf>
    <xf numFmtId="177" fontId="29" fillId="0" borderId="0">
      <alignment vertical="center"/>
    </xf>
    <xf numFmtId="179" fontId="29" fillId="0" borderId="0">
      <alignment vertical="center"/>
    </xf>
    <xf numFmtId="177" fontId="28" fillId="0" borderId="0">
      <alignment vertical="center"/>
    </xf>
    <xf numFmtId="177" fontId="0" fillId="0" borderId="0">
      <alignment vertical="center"/>
    </xf>
    <xf numFmtId="177" fontId="29" fillId="0" borderId="0" applyProtection="0">
      <alignment vertical="center"/>
    </xf>
    <xf numFmtId="180" fontId="0" fillId="0" borderId="0">
      <alignment vertical="center"/>
    </xf>
    <xf numFmtId="180" fontId="29" fillId="0" borderId="0">
      <alignment vertical="center"/>
    </xf>
    <xf numFmtId="177" fontId="0" fillId="0" borderId="0"/>
    <xf numFmtId="0" fontId="28" fillId="0" borderId="0">
      <alignment vertical="center"/>
    </xf>
    <xf numFmtId="180" fontId="0" fillId="0" borderId="0"/>
    <xf numFmtId="176" fontId="1" fillId="0" borderId="0">
      <alignment vertical="center"/>
    </xf>
    <xf numFmtId="180" fontId="28" fillId="0" borderId="0"/>
    <xf numFmtId="177" fontId="41" fillId="0" borderId="0" applyNumberFormat="0" applyBorder="0" applyProtection="0">
      <alignment vertical="center"/>
    </xf>
    <xf numFmtId="0" fontId="41" fillId="0" borderId="0" applyNumberFormat="0" applyBorder="0" applyProtection="0">
      <alignment vertical="center"/>
    </xf>
    <xf numFmtId="0" fontId="42" fillId="0" borderId="0">
      <alignment vertical="center"/>
    </xf>
    <xf numFmtId="0" fontId="28" fillId="0" borderId="0"/>
    <xf numFmtId="177" fontId="43" fillId="0" borderId="0" applyNumberFormat="0" applyBorder="0" applyProtection="0"/>
    <xf numFmtId="0" fontId="43" fillId="0" borderId="0" applyNumberFormat="0" applyBorder="0" applyProtection="0"/>
    <xf numFmtId="180" fontId="43" fillId="0" borderId="0" applyNumberFormat="0" applyBorder="0" applyProtection="0"/>
    <xf numFmtId="177" fontId="28" fillId="0" borderId="0" applyProtection="0">
      <alignment vertical="center"/>
    </xf>
    <xf numFmtId="0" fontId="28" fillId="0" borderId="0" applyProtection="0">
      <alignment vertical="center"/>
    </xf>
    <xf numFmtId="179" fontId="28" fillId="0" borderId="0"/>
    <xf numFmtId="177" fontId="28" fillId="0" borderId="0" applyProtection="0"/>
    <xf numFmtId="0" fontId="28" fillId="0" borderId="0" applyProtection="0"/>
    <xf numFmtId="180" fontId="28" fillId="0" borderId="0" applyProtection="0"/>
    <xf numFmtId="177" fontId="42" fillId="0" borderId="0">
      <alignment vertical="center"/>
    </xf>
    <xf numFmtId="177" fontId="29" fillId="0" borderId="0"/>
    <xf numFmtId="0" fontId="29" fillId="0" borderId="0"/>
    <xf numFmtId="177" fontId="44" fillId="0" borderId="0">
      <alignment vertical="center"/>
    </xf>
    <xf numFmtId="0" fontId="44" fillId="0" borderId="0">
      <alignment vertical="center"/>
    </xf>
    <xf numFmtId="179" fontId="28" fillId="0" borderId="0">
      <alignment vertical="center"/>
    </xf>
    <xf numFmtId="177" fontId="45" fillId="0" borderId="0">
      <alignment vertical="center"/>
    </xf>
    <xf numFmtId="177" fontId="46" fillId="0" borderId="0">
      <alignment vertical="center"/>
    </xf>
    <xf numFmtId="0" fontId="47" fillId="0" borderId="0">
      <alignment vertical="center"/>
    </xf>
    <xf numFmtId="0" fontId="46" fillId="0" borderId="0">
      <alignment vertical="center"/>
    </xf>
    <xf numFmtId="177" fontId="48" fillId="0" borderId="0">
      <alignment vertical="center"/>
    </xf>
    <xf numFmtId="0" fontId="0" fillId="0" borderId="0">
      <alignment vertical="center"/>
    </xf>
    <xf numFmtId="0" fontId="28" fillId="0" borderId="0"/>
    <xf numFmtId="0" fontId="29" fillId="0" borderId="0" applyProtection="0">
      <alignment vertical="center"/>
    </xf>
    <xf numFmtId="180" fontId="28" fillId="0" borderId="0" applyProtection="0">
      <alignment vertical="center"/>
    </xf>
    <xf numFmtId="177" fontId="49" fillId="0" borderId="0" applyNumberFormat="0" applyFill="0" applyBorder="0" applyAlignment="0" applyProtection="0">
      <alignment vertical="top"/>
      <protection locked="0"/>
    </xf>
    <xf numFmtId="177" fontId="49" fillId="0" borderId="0">
      <alignment vertical="center"/>
    </xf>
    <xf numFmtId="180" fontId="49" fillId="0" borderId="0">
      <alignment vertical="center"/>
    </xf>
    <xf numFmtId="0" fontId="49" fillId="0" borderId="0">
      <alignment vertical="center"/>
    </xf>
    <xf numFmtId="0" fontId="49" fillId="0" borderId="0" applyNumberFormat="0" applyFill="0" applyBorder="0" applyAlignment="0" applyProtection="0">
      <alignment vertical="top"/>
      <protection locked="0"/>
    </xf>
    <xf numFmtId="180" fontId="49" fillId="0" borderId="0" applyNumberFormat="0" applyFill="0" applyBorder="0" applyAlignment="0" applyProtection="0">
      <alignment vertical="top"/>
      <protection locked="0"/>
    </xf>
    <xf numFmtId="177" fontId="50" fillId="0" borderId="0" applyNumberFormat="0" applyFill="0" applyBorder="0" applyAlignment="0" applyProtection="0"/>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177" fontId="54" fillId="0" borderId="0" applyNumberFormat="0" applyFill="0" applyBorder="0" applyAlignment="0" applyProtection="0">
      <alignment vertical="top"/>
      <protection locked="0"/>
    </xf>
    <xf numFmtId="177"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177" fontId="49" fillId="0" borderId="0" applyNumberFormat="0" applyFill="0" applyBorder="0" applyAlignment="0" applyProtection="0">
      <alignment vertical="center"/>
    </xf>
    <xf numFmtId="177" fontId="56" fillId="39" borderId="0" applyNumberFormat="0" applyBorder="0" applyAlignment="0" applyProtection="0">
      <alignment vertical="center"/>
    </xf>
    <xf numFmtId="0" fontId="56" fillId="39" borderId="0" applyNumberFormat="0" applyBorder="0" applyAlignment="0" applyProtection="0">
      <alignment vertical="center"/>
    </xf>
    <xf numFmtId="177" fontId="57" fillId="10" borderId="0" applyNumberFormat="0" applyBorder="0" applyAlignment="0" applyProtection="0">
      <alignment vertical="center"/>
    </xf>
    <xf numFmtId="177" fontId="56" fillId="39" borderId="0" applyProtection="0">
      <alignment vertical="center"/>
    </xf>
    <xf numFmtId="0" fontId="56" fillId="39" borderId="0" applyProtection="0">
      <alignment vertical="center"/>
    </xf>
    <xf numFmtId="0" fontId="57" fillId="10" borderId="0" applyNumberFormat="0" applyBorder="0" applyAlignment="0" applyProtection="0">
      <alignment vertical="center"/>
    </xf>
    <xf numFmtId="177" fontId="58" fillId="39" borderId="0" applyNumberFormat="0" applyBorder="0" applyAlignment="0" applyProtection="0">
      <alignment vertical="center"/>
    </xf>
    <xf numFmtId="177" fontId="59" fillId="0" borderId="20" applyNumberFormat="0" applyFill="0" applyAlignment="0" applyProtection="0">
      <alignment vertical="center"/>
    </xf>
    <xf numFmtId="0" fontId="59" fillId="0" borderId="20" applyNumberFormat="0" applyFill="0" applyAlignment="0" applyProtection="0">
      <alignment vertical="center"/>
    </xf>
    <xf numFmtId="181" fontId="29" fillId="0" borderId="0" applyFont="0" applyFill="0" applyBorder="0" applyAlignment="0" applyProtection="0">
      <alignment vertical="center"/>
    </xf>
    <xf numFmtId="181" fontId="0" fillId="0" borderId="0" applyFont="0" applyFill="0" applyBorder="0" applyAlignment="0" applyProtection="0">
      <alignment vertical="center"/>
    </xf>
    <xf numFmtId="182" fontId="0" fillId="0" borderId="0" applyFont="0" applyFill="0" applyBorder="0" applyAlignment="0" applyProtection="0"/>
    <xf numFmtId="177" fontId="60" fillId="51" borderId="21" applyNumberFormat="0" applyAlignment="0" applyProtection="0">
      <alignment vertical="center"/>
    </xf>
    <xf numFmtId="0" fontId="60" fillId="51" borderId="21" applyNumberFormat="0" applyAlignment="0" applyProtection="0">
      <alignment vertical="center"/>
    </xf>
    <xf numFmtId="177" fontId="61" fillId="52" borderId="22" applyNumberFormat="0" applyAlignment="0" applyProtection="0">
      <alignment vertical="center"/>
    </xf>
    <xf numFmtId="0" fontId="61" fillId="52" borderId="22" applyNumberFormat="0" applyAlignment="0" applyProtection="0">
      <alignment vertical="center"/>
    </xf>
    <xf numFmtId="177"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177"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177" fontId="64" fillId="0" borderId="23" applyNumberFormat="0" applyFill="0" applyAlignment="0" applyProtection="0">
      <alignment vertical="center"/>
    </xf>
    <xf numFmtId="0" fontId="64" fillId="0" borderId="23" applyNumberFormat="0" applyFill="0" applyAlignment="0" applyProtection="0">
      <alignment vertical="center"/>
    </xf>
    <xf numFmtId="43" fontId="28" fillId="0" borderId="0" applyFont="0" applyFill="0" applyBorder="0" applyAlignment="0" applyProtection="0"/>
    <xf numFmtId="43" fontId="29" fillId="0" borderId="0" applyFont="0" applyFill="0" applyBorder="0" applyAlignment="0" applyProtection="0"/>
    <xf numFmtId="43" fontId="29" fillId="0" borderId="0" applyProtection="0">
      <alignment vertical="center"/>
    </xf>
    <xf numFmtId="43" fontId="29" fillId="0" borderId="0" applyFont="0" applyFill="0" applyBorder="0" applyAlignment="0" applyProtection="0">
      <alignment vertical="center"/>
    </xf>
    <xf numFmtId="43" fontId="28" fillId="0" borderId="0" applyFont="0" applyFill="0" applyBorder="0" applyAlignment="0" applyProtection="0">
      <alignment vertical="center"/>
    </xf>
    <xf numFmtId="177" fontId="30" fillId="53" borderId="0" applyNumberFormat="0" applyBorder="0" applyAlignment="0" applyProtection="0">
      <alignment vertical="center"/>
    </xf>
    <xf numFmtId="0" fontId="30" fillId="53" borderId="0" applyNumberFormat="0" applyBorder="0" applyAlignment="0" applyProtection="0">
      <alignment vertical="center"/>
    </xf>
    <xf numFmtId="177" fontId="30" fillId="54" borderId="0" applyNumberFormat="0" applyBorder="0" applyAlignment="0" applyProtection="0">
      <alignment vertical="center"/>
    </xf>
    <xf numFmtId="0" fontId="30" fillId="54" borderId="0" applyNumberFormat="0" applyBorder="0" applyAlignment="0" applyProtection="0">
      <alignment vertical="center"/>
    </xf>
    <xf numFmtId="177" fontId="30" fillId="55" borderId="0" applyNumberFormat="0" applyBorder="0" applyAlignment="0" applyProtection="0">
      <alignment vertical="center"/>
    </xf>
    <xf numFmtId="0" fontId="30" fillId="55" borderId="0" applyNumberFormat="0" applyBorder="0" applyAlignment="0" applyProtection="0">
      <alignment vertical="center"/>
    </xf>
    <xf numFmtId="177" fontId="30" fillId="56" borderId="0" applyNumberFormat="0" applyBorder="0" applyAlignment="0" applyProtection="0">
      <alignment vertical="center"/>
    </xf>
    <xf numFmtId="0" fontId="30" fillId="56" borderId="0" applyNumberFormat="0" applyBorder="0" applyAlignment="0" applyProtection="0">
      <alignment vertical="center"/>
    </xf>
    <xf numFmtId="177" fontId="39" fillId="57" borderId="0" applyNumberFormat="0" applyBorder="0" applyAlignment="0" applyProtection="0">
      <alignment vertical="center"/>
    </xf>
    <xf numFmtId="0" fontId="39" fillId="57" borderId="0" applyNumberFormat="0" applyBorder="0" applyAlignment="0" applyProtection="0">
      <alignment vertical="center"/>
    </xf>
    <xf numFmtId="177" fontId="65" fillId="12" borderId="0" applyNumberFormat="0" applyBorder="0" applyAlignment="0" applyProtection="0">
      <alignment vertical="center"/>
    </xf>
    <xf numFmtId="177" fontId="39" fillId="57" borderId="0" applyProtection="0">
      <alignment vertical="center"/>
    </xf>
    <xf numFmtId="0" fontId="39" fillId="57" borderId="0" applyProtection="0">
      <alignment vertical="center"/>
    </xf>
    <xf numFmtId="0" fontId="65" fillId="12" borderId="0" applyNumberFormat="0" applyBorder="0" applyAlignment="0" applyProtection="0">
      <alignment vertical="center"/>
    </xf>
    <xf numFmtId="177" fontId="66" fillId="51" borderId="24" applyNumberFormat="0" applyAlignment="0" applyProtection="0">
      <alignment vertical="center"/>
    </xf>
    <xf numFmtId="0" fontId="66" fillId="51" borderId="24" applyNumberFormat="0" applyAlignment="0" applyProtection="0">
      <alignment vertical="center"/>
    </xf>
    <xf numFmtId="177" fontId="67" fillId="42" borderId="21" applyNumberFormat="0" applyAlignment="0" applyProtection="0">
      <alignment vertical="center"/>
    </xf>
    <xf numFmtId="0" fontId="67" fillId="42" borderId="21" applyNumberFormat="0" applyAlignment="0" applyProtection="0">
      <alignment vertical="center"/>
    </xf>
    <xf numFmtId="0" fontId="26" fillId="0" borderId="0"/>
    <xf numFmtId="179" fontId="26" fillId="0" borderId="0"/>
    <xf numFmtId="177" fontId="26" fillId="0" borderId="0">
      <alignment vertical="center"/>
    </xf>
    <xf numFmtId="177" fontId="26" fillId="0" borderId="0"/>
    <xf numFmtId="176" fontId="26" fillId="0" borderId="0">
      <alignment vertical="center"/>
    </xf>
    <xf numFmtId="177" fontId="29" fillId="58" borderId="25" applyNumberFormat="0" applyFont="0" applyAlignment="0" applyProtection="0">
      <alignment vertical="center"/>
    </xf>
    <xf numFmtId="0" fontId="29" fillId="58" borderId="25" applyNumberFormat="0" applyFont="0" applyAlignment="0" applyProtection="0">
      <alignment vertical="center"/>
    </xf>
  </cellStyleXfs>
  <cellXfs count="65">
    <xf numFmtId="0" fontId="0" fillId="0" borderId="0" xfId="0"/>
    <xf numFmtId="0" fontId="1" fillId="0" borderId="0" xfId="129" applyFont="1" applyFill="1" applyAlignment="1">
      <alignment vertical="center" wrapText="1"/>
    </xf>
    <xf numFmtId="0" fontId="1" fillId="2" borderId="0" xfId="129" applyFont="1" applyFill="1" applyAlignment="1">
      <alignment vertical="center" wrapText="1"/>
    </xf>
    <xf numFmtId="0" fontId="1" fillId="2" borderId="0" xfId="129" applyFont="1" applyFill="1" applyAlignment="1">
      <alignment horizontal="left" vertical="center" wrapText="1"/>
    </xf>
    <xf numFmtId="183" fontId="1" fillId="2" borderId="0" xfId="129" applyNumberFormat="1" applyFont="1" applyFill="1" applyAlignment="1">
      <alignment vertical="center" wrapText="1"/>
    </xf>
    <xf numFmtId="0" fontId="2" fillId="2" borderId="1" xfId="129" applyFont="1" applyFill="1" applyBorder="1" applyAlignment="1">
      <alignment horizontal="center" vertical="center" wrapText="1"/>
    </xf>
    <xf numFmtId="183" fontId="2" fillId="2" borderId="1" xfId="129" applyNumberFormat="1" applyFont="1" applyFill="1" applyBorder="1" applyAlignment="1">
      <alignment horizontal="center" vertical="center" wrapText="1"/>
    </xf>
    <xf numFmtId="0" fontId="2" fillId="3" borderId="1" xfId="129" applyFont="1" applyFill="1" applyBorder="1" applyAlignment="1">
      <alignment vertical="center"/>
    </xf>
    <xf numFmtId="0" fontId="2" fillId="3" borderId="1" xfId="129" applyFont="1" applyFill="1" applyBorder="1" applyAlignment="1">
      <alignment vertical="center" wrapText="1"/>
    </xf>
    <xf numFmtId="0" fontId="1" fillId="0" borderId="1" xfId="129" applyFont="1" applyFill="1" applyBorder="1" applyAlignment="1">
      <alignment horizontal="center" vertical="center" wrapText="1"/>
    </xf>
    <xf numFmtId="0" fontId="1" fillId="0" borderId="1" xfId="129" applyFont="1" applyFill="1" applyBorder="1" applyAlignment="1">
      <alignment horizontal="left" vertical="center" wrapText="1"/>
    </xf>
    <xf numFmtId="184" fontId="1" fillId="0" borderId="1" xfId="129" applyNumberFormat="1" applyFont="1" applyFill="1" applyBorder="1" applyAlignment="1">
      <alignment horizontal="center" vertical="center" wrapText="1"/>
    </xf>
    <xf numFmtId="183" fontId="1" fillId="0" borderId="1" xfId="129" applyNumberFormat="1" applyFont="1" applyFill="1" applyBorder="1" applyAlignment="1">
      <alignment vertical="center" wrapText="1"/>
    </xf>
    <xf numFmtId="0" fontId="1" fillId="2" borderId="1" xfId="129" applyFont="1" applyFill="1" applyBorder="1" applyAlignment="1">
      <alignment horizontal="center" vertical="center" wrapText="1"/>
    </xf>
    <xf numFmtId="183" fontId="1" fillId="2" borderId="1" xfId="129" applyNumberFormat="1"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129" applyFont="1" applyFill="1" applyBorder="1" applyAlignment="1">
      <alignment vertical="center" wrapText="1"/>
    </xf>
    <xf numFmtId="0" fontId="1" fillId="2" borderId="1" xfId="129" applyFont="1" applyFill="1" applyBorder="1" applyAlignment="1">
      <alignment horizontal="left" vertical="center" wrapText="1"/>
    </xf>
    <xf numFmtId="0" fontId="2" fillId="2" borderId="2" xfId="129" applyFont="1" applyFill="1" applyBorder="1" applyAlignment="1">
      <alignment horizontal="center" vertical="center" wrapText="1"/>
    </xf>
    <xf numFmtId="0" fontId="1" fillId="2" borderId="3" xfId="129" applyFont="1" applyFill="1" applyBorder="1" applyAlignment="1">
      <alignment horizontal="center" vertical="center" wrapText="1"/>
    </xf>
    <xf numFmtId="0" fontId="1" fillId="2" borderId="4" xfId="129" applyFont="1" applyFill="1" applyBorder="1" applyAlignment="1">
      <alignment horizontal="center" vertical="center" wrapText="1"/>
    </xf>
    <xf numFmtId="183" fontId="3" fillId="2" borderId="1" xfId="129" applyNumberFormat="1" applyFont="1" applyFill="1" applyBorder="1" applyAlignment="1">
      <alignment vertical="center" wrapText="1"/>
    </xf>
    <xf numFmtId="0" fontId="2" fillId="2" borderId="3" xfId="129" applyFont="1" applyFill="1" applyBorder="1" applyAlignment="1">
      <alignment horizontal="center" vertical="center" wrapText="1"/>
    </xf>
    <xf numFmtId="0" fontId="2" fillId="2" borderId="4" xfId="129" applyFont="1" applyFill="1" applyBorder="1" applyAlignment="1">
      <alignment horizontal="center" vertical="center" wrapText="1"/>
    </xf>
    <xf numFmtId="0" fontId="1" fillId="2" borderId="0" xfId="129" applyFont="1" applyFill="1" applyAlignment="1">
      <alignment horizontal="center" vertical="center" wrapText="1"/>
    </xf>
    <xf numFmtId="183" fontId="1" fillId="2" borderId="0" xfId="129" applyNumberFormat="1" applyFont="1" applyFill="1" applyAlignment="1">
      <alignment horizontal="center" vertical="center" wrapText="1"/>
    </xf>
    <xf numFmtId="185" fontId="3" fillId="2" borderId="0" xfId="129" applyNumberFormat="1" applyFont="1" applyFill="1" applyBorder="1" applyAlignment="1">
      <alignment horizontal="center" vertical="center" wrapText="1"/>
    </xf>
    <xf numFmtId="0" fontId="4" fillId="2" borderId="1" xfId="129" applyFont="1" applyFill="1" applyBorder="1" applyAlignment="1">
      <alignment horizontal="center" vertical="center" wrapText="1"/>
    </xf>
    <xf numFmtId="185" fontId="3" fillId="4" borderId="1" xfId="129" applyNumberFormat="1" applyFont="1" applyFill="1" applyBorder="1" applyAlignment="1">
      <alignment horizontal="center" vertical="center" wrapText="1"/>
    </xf>
    <xf numFmtId="0" fontId="3" fillId="4" borderId="1" xfId="129" applyFont="1" applyFill="1" applyBorder="1" applyAlignment="1">
      <alignment horizontal="center" vertical="center" wrapText="1"/>
    </xf>
    <xf numFmtId="0" fontId="2" fillId="2" borderId="1" xfId="129" applyFont="1" applyFill="1" applyBorder="1" applyAlignment="1">
      <alignment horizontal="left" vertical="center" wrapText="1"/>
    </xf>
    <xf numFmtId="0" fontId="2" fillId="2" borderId="1" xfId="129" applyFont="1" applyFill="1" applyBorder="1" applyAlignment="1">
      <alignment vertical="center" wrapText="1"/>
    </xf>
    <xf numFmtId="0" fontId="3" fillId="4" borderId="1" xfId="129" applyFont="1" applyFill="1" applyBorder="1" applyAlignment="1">
      <alignment vertical="center" wrapText="1"/>
    </xf>
    <xf numFmtId="184" fontId="1" fillId="0" borderId="1" xfId="129" applyNumberFormat="1" applyFont="1" applyFill="1" applyBorder="1" applyAlignment="1">
      <alignment horizontal="right" vertical="center" wrapText="1"/>
    </xf>
    <xf numFmtId="186" fontId="3" fillId="4" borderId="1" xfId="129" applyNumberFormat="1" applyFont="1" applyFill="1" applyBorder="1" applyAlignment="1">
      <alignment horizontal="center" vertical="center" wrapText="1"/>
    </xf>
    <xf numFmtId="10" fontId="3" fillId="4" borderId="1" xfId="129" applyNumberFormat="1" applyFont="1" applyFill="1" applyBorder="1" applyAlignment="1">
      <alignment horizontal="center" vertical="center" wrapText="1"/>
    </xf>
    <xf numFmtId="185" fontId="1" fillId="2" borderId="0" xfId="129" applyNumberFormat="1" applyFont="1" applyFill="1" applyBorder="1" applyAlignment="1">
      <alignment horizontal="center" vertical="center" wrapText="1"/>
    </xf>
    <xf numFmtId="0" fontId="1" fillId="0" borderId="1" xfId="129" applyFont="1" applyBorder="1" applyAlignment="1">
      <alignment horizontal="center" vertical="center" wrapText="1"/>
    </xf>
    <xf numFmtId="183" fontId="1" fillId="0" borderId="1" xfId="129" applyNumberFormat="1" applyFont="1" applyBorder="1" applyAlignment="1">
      <alignment vertical="center" wrapText="1"/>
    </xf>
    <xf numFmtId="185" fontId="3" fillId="2" borderId="0" xfId="129" applyNumberFormat="1" applyFont="1" applyFill="1" applyBorder="1" applyAlignment="1">
      <alignment horizontal="left" vertical="center" wrapText="1"/>
    </xf>
    <xf numFmtId="0" fontId="2" fillId="0" borderId="1" xfId="129" applyFont="1" applyFill="1" applyBorder="1" applyAlignment="1">
      <alignment horizontal="right" vertical="center" wrapText="1"/>
    </xf>
    <xf numFmtId="0" fontId="2" fillId="0" borderId="1" xfId="129" applyFont="1" applyFill="1" applyBorder="1" applyAlignment="1">
      <alignment horizontal="center" vertical="center" wrapText="1"/>
    </xf>
    <xf numFmtId="184" fontId="2" fillId="0" borderId="1" xfId="129" applyNumberFormat="1" applyFont="1" applyFill="1" applyBorder="1" applyAlignment="1">
      <alignment vertical="center" wrapText="1"/>
    </xf>
    <xf numFmtId="183" fontId="2" fillId="0" borderId="1" xfId="129" applyNumberFormat="1" applyFont="1" applyFill="1" applyBorder="1" applyAlignment="1">
      <alignment vertical="center" wrapText="1"/>
    </xf>
    <xf numFmtId="0" fontId="2" fillId="0" borderId="1" xfId="129" applyFont="1" applyFill="1" applyBorder="1" applyAlignment="1">
      <alignment horizontal="left" vertical="center" wrapText="1"/>
    </xf>
    <xf numFmtId="0" fontId="2" fillId="0" borderId="1" xfId="129" applyFont="1" applyFill="1" applyBorder="1" applyAlignment="1">
      <alignment vertical="center" wrapText="1"/>
    </xf>
    <xf numFmtId="184" fontId="1" fillId="0" borderId="1" xfId="129" applyNumberFormat="1" applyFont="1" applyFill="1" applyBorder="1" applyAlignment="1">
      <alignment vertical="center" wrapText="1"/>
    </xf>
    <xf numFmtId="186" fontId="5" fillId="4" borderId="1" xfId="129" applyNumberFormat="1" applyFont="1" applyFill="1" applyBorder="1" applyAlignment="1">
      <alignment horizontal="center" vertical="center" wrapText="1"/>
    </xf>
    <xf numFmtId="186" fontId="3" fillId="4" borderId="5" xfId="129" applyNumberFormat="1" applyFont="1" applyFill="1" applyBorder="1" applyAlignment="1">
      <alignment horizontal="center" vertical="center" wrapText="1"/>
    </xf>
    <xf numFmtId="10" fontId="3" fillId="4" borderId="5" xfId="129" applyNumberFormat="1" applyFont="1" applyFill="1" applyBorder="1" applyAlignment="1">
      <alignment horizontal="center" vertical="center" wrapText="1"/>
    </xf>
    <xf numFmtId="186" fontId="3" fillId="4" borderId="6" xfId="129" applyNumberFormat="1" applyFont="1" applyFill="1" applyBorder="1" applyAlignment="1">
      <alignment horizontal="center" vertical="center" wrapText="1"/>
    </xf>
    <xf numFmtId="10" fontId="3" fillId="4" borderId="6" xfId="129" applyNumberFormat="1" applyFont="1" applyFill="1" applyBorder="1" applyAlignment="1">
      <alignment horizontal="center" vertical="center" wrapText="1"/>
    </xf>
    <xf numFmtId="0" fontId="1" fillId="0" borderId="0" xfId="129" applyFont="1" applyFill="1" applyAlignment="1">
      <alignment horizontal="center" vertical="center" wrapText="1"/>
    </xf>
    <xf numFmtId="186" fontId="3" fillId="4" borderId="7" xfId="129" applyNumberFormat="1" applyFont="1" applyFill="1" applyBorder="1" applyAlignment="1">
      <alignment horizontal="center" vertical="center" wrapText="1"/>
    </xf>
    <xf numFmtId="10" fontId="3" fillId="4" borderId="7" xfId="129" applyNumberFormat="1" applyFont="1" applyFill="1" applyBorder="1" applyAlignment="1">
      <alignment horizontal="center" vertical="center" wrapText="1"/>
    </xf>
    <xf numFmtId="0" fontId="2" fillId="2" borderId="1" xfId="129" applyFont="1" applyFill="1" applyBorder="1" applyAlignment="1">
      <alignment horizontal="right" vertical="center" wrapText="1"/>
    </xf>
    <xf numFmtId="183" fontId="5" fillId="2" borderId="1" xfId="129" applyNumberFormat="1" applyFont="1" applyFill="1" applyBorder="1" applyAlignment="1">
      <alignment horizontal="center" vertical="center" wrapText="1"/>
    </xf>
    <xf numFmtId="183" fontId="6" fillId="5" borderId="0" xfId="129" applyNumberFormat="1" applyFont="1" applyFill="1" applyAlignment="1">
      <alignment horizontal="center" vertical="center" wrapText="1"/>
    </xf>
    <xf numFmtId="183" fontId="1" fillId="5" borderId="1" xfId="129" applyNumberFormat="1" applyFont="1" applyFill="1" applyBorder="1" applyAlignment="1">
      <alignment horizontal="center" vertical="center" wrapText="1"/>
    </xf>
    <xf numFmtId="186" fontId="1" fillId="5" borderId="1" xfId="129" applyNumberFormat="1" applyFont="1" applyFill="1" applyBorder="1" applyAlignment="1">
      <alignment horizontal="center" vertical="center" wrapText="1"/>
    </xf>
    <xf numFmtId="10" fontId="1" fillId="5" borderId="1" xfId="129" applyNumberFormat="1" applyFont="1" applyFill="1" applyBorder="1" applyAlignment="1">
      <alignment horizontal="center" vertical="center" wrapText="1"/>
    </xf>
    <xf numFmtId="0" fontId="1" fillId="2" borderId="1" xfId="129" applyFont="1" applyFill="1" applyBorder="1" applyAlignment="1">
      <alignment vertical="center" wrapText="1"/>
    </xf>
    <xf numFmtId="183" fontId="3" fillId="0" borderId="1" xfId="129" applyNumberFormat="1" applyFont="1" applyFill="1" applyBorder="1" applyAlignment="1">
      <alignment vertical="center" wrapText="1"/>
    </xf>
    <xf numFmtId="0" fontId="1" fillId="2" borderId="2" xfId="129" applyFont="1" applyFill="1" applyBorder="1" applyAlignment="1">
      <alignment horizontal="center" vertical="center" wrapText="1"/>
    </xf>
    <xf numFmtId="184" fontId="1" fillId="2" borderId="1" xfId="129" applyNumberFormat="1" applyFont="1" applyFill="1" applyBorder="1" applyAlignment="1">
      <alignment vertical="center" wrapText="1"/>
    </xf>
  </cellXfs>
  <cellStyles count="22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_ET_STYLE_NoName_00_ 2" xfId="50"/>
    <cellStyle name="0,0_x000d__x000a_NA_x000d__x000a_" xfId="51"/>
    <cellStyle name="0,0_x000d__x000a_NA_x000d__x000a_ 10" xfId="52"/>
    <cellStyle name="20% - 强调文字颜色 1 2" xfId="53"/>
    <cellStyle name="20% - 强调文字颜色 1 2 2 2 2 2" xfId="54"/>
    <cellStyle name="20% - 强调文字颜色 2 2" xfId="55"/>
    <cellStyle name="20% - 强调文字颜色 2 2 2 2 2 2" xfId="56"/>
    <cellStyle name="20% - 强调文字颜色 3 2" xfId="57"/>
    <cellStyle name="20% - 强调文字颜色 3 2 2 2 2 2" xfId="58"/>
    <cellStyle name="20% - 强调文字颜色 3 9 2 2" xfId="59"/>
    <cellStyle name="20% - 强调文字颜色 4 2" xfId="60"/>
    <cellStyle name="20% - 强调文字颜色 4 2 2 2 2 2" xfId="61"/>
    <cellStyle name="20% - 强调文字颜色 5 2" xfId="62"/>
    <cellStyle name="20% - 强调文字颜色 5 2 2 2 2 2" xfId="63"/>
    <cellStyle name="20% - 强调文字颜色 6 2" xfId="64"/>
    <cellStyle name="20% - 强调文字颜色 6 2 2 2 2 2" xfId="65"/>
    <cellStyle name="40% - 强调文字颜色 1 2" xfId="66"/>
    <cellStyle name="40% - 强调文字颜色 1 2 2 2 2 2" xfId="67"/>
    <cellStyle name="40% - 强调文字颜色 2 2" xfId="68"/>
    <cellStyle name="40% - 强调文字颜色 2 2 2 2 2 2" xfId="69"/>
    <cellStyle name="40% - 强调文字颜色 3 2" xfId="70"/>
    <cellStyle name="40% - 强调文字颜色 3 2 2 2 2 2" xfId="71"/>
    <cellStyle name="40% - 强调文字颜色 6 2" xfId="72"/>
    <cellStyle name="40% - 强调文字颜色 6 2 2 2 2 2" xfId="73"/>
    <cellStyle name="60% - 强调文字颜色 1 2" xfId="74"/>
    <cellStyle name="60% - 强调文字颜色 1 2 2 2 2" xfId="75"/>
    <cellStyle name="60% - 强调文字颜色 2 2" xfId="76"/>
    <cellStyle name="60% - 强调文字颜色 2 2 2 2 2" xfId="77"/>
    <cellStyle name="60% - 强调文字颜色 3 2" xfId="78"/>
    <cellStyle name="60% - 强调文字颜色 3 2 2 2 2" xfId="79"/>
    <cellStyle name="60% - 强调文字颜色 4 2" xfId="80"/>
    <cellStyle name="60% - 强调文字颜色 4 2 2 2 2" xfId="81"/>
    <cellStyle name="60% - 强调文字颜色 5 2" xfId="82"/>
    <cellStyle name="60% - 强调文字颜色 5 2 2 2 2" xfId="83"/>
    <cellStyle name="60% - 强调文字颜色 6 2" xfId="84"/>
    <cellStyle name="60% - 强调文字颜色 6 2 2 2 2" xfId="85"/>
    <cellStyle name="Normal" xfId="86"/>
    <cellStyle name="Normal 2" xfId="87"/>
    <cellStyle name="Normal_CY-CICC Shenzhen-Qtn001(R2)-20071010" xfId="88"/>
    <cellStyle name="Pricing Text" xfId="89"/>
    <cellStyle name="Pricing Text 2" xfId="90"/>
    <cellStyle name="百分比 2" xfId="91"/>
    <cellStyle name="百分比 2 2 3" xfId="92"/>
    <cellStyle name="百分比 5" xfId="93"/>
    <cellStyle name="标题 1 2" xfId="94"/>
    <cellStyle name="标题 1 2 2 2" xfId="95"/>
    <cellStyle name="标题 1 2 2 2 2 2" xfId="96"/>
    <cellStyle name="标题 1 2 2 5" xfId="97"/>
    <cellStyle name="标题 2 2" xfId="98"/>
    <cellStyle name="标题 2 2 2 2 2" xfId="99"/>
    <cellStyle name="标题 3 2" xfId="100"/>
    <cellStyle name="标题 3 2 2 2 2" xfId="101"/>
    <cellStyle name="标题 4 2" xfId="102"/>
    <cellStyle name="标题 4 2 2 2 2" xfId="103"/>
    <cellStyle name="标题 5" xfId="104"/>
    <cellStyle name="标题 5 2 2 2" xfId="105"/>
    <cellStyle name="差 2" xfId="106"/>
    <cellStyle name="差 2 2 2 2" xfId="107"/>
    <cellStyle name="差 6" xfId="108"/>
    <cellStyle name="差 6 2" xfId="109"/>
    <cellStyle name="差 6 2 2 2" xfId="110"/>
    <cellStyle name="差 6 3" xfId="111"/>
    <cellStyle name="差_解决方案分类" xfId="112"/>
    <cellStyle name="常规 10" xfId="113"/>
    <cellStyle name="常规 10 2 10" xfId="114"/>
    <cellStyle name="常规 10 2 2" xfId="115"/>
    <cellStyle name="常规 10 2 2 2" xfId="116"/>
    <cellStyle name="常规 10 2 2 3" xfId="117"/>
    <cellStyle name="常规 10 2 2 4" xfId="118"/>
    <cellStyle name="常规 10 2 3 2" xfId="119"/>
    <cellStyle name="常规 10 2 9 2 2" xfId="120"/>
    <cellStyle name="常规 10 7" xfId="121"/>
    <cellStyle name="常规 11 2 2 2 2 2" xfId="122"/>
    <cellStyle name="常规 11 6 2" xfId="123"/>
    <cellStyle name="常规 12" xfId="124"/>
    <cellStyle name="常规 12 5 2 2" xfId="125"/>
    <cellStyle name="常规 14 3 5" xfId="126"/>
    <cellStyle name="常规 14 3 5 2 2" xfId="127"/>
    <cellStyle name="常规 2" xfId="128"/>
    <cellStyle name="常规 2 10 2 2 2 2 2 2" xfId="129"/>
    <cellStyle name="常规 2 10 2 7" xfId="130"/>
    <cellStyle name="常规 2 10 2 7 2 2" xfId="131"/>
    <cellStyle name="常规 2 10 2 7 4 4" xfId="132"/>
    <cellStyle name="常规 2 14 11" xfId="133"/>
    <cellStyle name="常规 2 19" xfId="134"/>
    <cellStyle name="常规 2 2" xfId="135"/>
    <cellStyle name="常规 2 2 2 2 2 2 4 2 2 2 2 2 2 2 2" xfId="136"/>
    <cellStyle name="常规 2 2 2 2 2 2 4 2 2 2 2 2 2 2 2 2 2 2 2 3" xfId="137"/>
    <cellStyle name="常规 2 2 2 2 2 2 4 2 2 2 2 2 3 3 3 2 2 2 2 4 2 3" xfId="138"/>
    <cellStyle name="常规 2 29" xfId="139"/>
    <cellStyle name="常规 2 6" xfId="140"/>
    <cellStyle name="常规 2 6 2 2 2 2" xfId="141"/>
    <cellStyle name="常规 23" xfId="142"/>
    <cellStyle name="常规 23 2" xfId="143"/>
    <cellStyle name="常规 3" xfId="144"/>
    <cellStyle name="常规 3 2 2_解决方案分类" xfId="145"/>
    <cellStyle name="常规 35" xfId="146"/>
    <cellStyle name="常规 38 4" xfId="147"/>
    <cellStyle name="常规 4 10 3" xfId="148"/>
    <cellStyle name="常规 46" xfId="149"/>
    <cellStyle name="常规 5 11" xfId="150"/>
    <cellStyle name="常规 5 2 10" xfId="151"/>
    <cellStyle name="常规 5 2 4 2 2 2 7 2 2 2 2 4" xfId="152"/>
    <cellStyle name="常规 8 2 2 2 2 3 2 3" xfId="153"/>
    <cellStyle name="超链接 10" xfId="154"/>
    <cellStyle name="超链接 10 2" xfId="155"/>
    <cellStyle name="超链接 10 2 2 2" xfId="156"/>
    <cellStyle name="超链接 10 2 3" xfId="157"/>
    <cellStyle name="超链接 10 4" xfId="158"/>
    <cellStyle name="超链接 11 2" xfId="159"/>
    <cellStyle name="超链接 12" xfId="160"/>
    <cellStyle name="超链接 13" xfId="161"/>
    <cellStyle name="超链接 14" xfId="162"/>
    <cellStyle name="超链接 2" xfId="163"/>
    <cellStyle name="超链接 2 10" xfId="164"/>
    <cellStyle name="超链接 2 2" xfId="165"/>
    <cellStyle name="超链接 3 2 2" xfId="166"/>
    <cellStyle name="超链接 3 2 2 2 2" xfId="167"/>
    <cellStyle name="超链接 3_智能交通速查 (2)" xfId="168"/>
    <cellStyle name="好 2" xfId="169"/>
    <cellStyle name="好 2 2 2 2" xfId="170"/>
    <cellStyle name="好 6" xfId="171"/>
    <cellStyle name="好 6 2" xfId="172"/>
    <cellStyle name="好 6 2 2" xfId="173"/>
    <cellStyle name="好 6 3" xfId="174"/>
    <cellStyle name="好_解决方案分类" xfId="175"/>
    <cellStyle name="汇总 2" xfId="176"/>
    <cellStyle name="汇总 2 2 2 2" xfId="177"/>
    <cellStyle name="货币 2" xfId="178"/>
    <cellStyle name="货币 2 10" xfId="179"/>
    <cellStyle name="货币 5" xfId="180"/>
    <cellStyle name="计算 2" xfId="181"/>
    <cellStyle name="计算 2 2 2 2" xfId="182"/>
    <cellStyle name="检查单元格 2" xfId="183"/>
    <cellStyle name="检查单元格 2 2 2 2" xfId="184"/>
    <cellStyle name="解释性文本 2" xfId="185"/>
    <cellStyle name="解释性文本 2 2 2 2" xfId="186"/>
    <cellStyle name="警告文本 2" xfId="187"/>
    <cellStyle name="警告文本 2 2 2 2" xfId="188"/>
    <cellStyle name="链接单元格 2" xfId="189"/>
    <cellStyle name="链接单元格 2 2 2 2" xfId="190"/>
    <cellStyle name="千位分隔 11" xfId="191"/>
    <cellStyle name="千位分隔 2" xfId="192"/>
    <cellStyle name="千位分隔 2 10 2 2 2_智能门店 (2)" xfId="193"/>
    <cellStyle name="千位分隔 2 3 8" xfId="194"/>
    <cellStyle name="千位分隔 2 6 2" xfId="195"/>
    <cellStyle name="强调文字颜色 1 2" xfId="196"/>
    <cellStyle name="强调文字颜色 1 2 2 2 2" xfId="197"/>
    <cellStyle name="强调文字颜色 2 2" xfId="198"/>
    <cellStyle name="强调文字颜色 2 2 2 2 2" xfId="199"/>
    <cellStyle name="强调文字颜色 3 2" xfId="200"/>
    <cellStyle name="强调文字颜色 3 2 2 2 2" xfId="201"/>
    <cellStyle name="强调文字颜色 6 2" xfId="202"/>
    <cellStyle name="强调文字颜色 6 2 2 2 2" xfId="203"/>
    <cellStyle name="适中 2" xfId="204"/>
    <cellStyle name="适中 2 2 2 2" xfId="205"/>
    <cellStyle name="适中 6" xfId="206"/>
    <cellStyle name="适中 6 2" xfId="207"/>
    <cellStyle name="适中 6 2 2 2" xfId="208"/>
    <cellStyle name="适中 6 3" xfId="209"/>
    <cellStyle name="输出 2" xfId="210"/>
    <cellStyle name="输出 2 2 2 2" xfId="211"/>
    <cellStyle name="输入 2" xfId="212"/>
    <cellStyle name="输入 2 2 2 2" xfId="213"/>
    <cellStyle name="样式 1" xfId="214"/>
    <cellStyle name="样式 1 2" xfId="215"/>
    <cellStyle name="样式 1 2 2" xfId="216"/>
    <cellStyle name="样式 1 3" xfId="217"/>
    <cellStyle name="样式 1 4" xfId="218"/>
    <cellStyle name="注释 2" xfId="219"/>
    <cellStyle name="注释 2 2 2 2 2" xfId="220"/>
  </cellStyles>
  <dxfs count="1">
    <dxf>
      <font>
        <b val="1"/>
      </font>
      <fill>
        <patternFill patternType="solid">
          <bgColor rgb="FFD7D7D7"/>
        </patternFill>
      </fill>
    </dxf>
  </dxfs>
  <tableStyles count="1" defaultTableStyle="TableStyleMedium2">
    <tableStyle name="MySqlDefault" count="1" xr9:uid="{37641C90-3A1D-41B3-9510-0BBA4FAF416B}">
      <tableStyleElement type="headerRow" dxfId="0"/>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zoomScale="70" zoomScaleNormal="70" workbookViewId="0">
      <pane xSplit="1" ySplit="2" topLeftCell="B3" activePane="bottomRight" state="frozen"/>
      <selection/>
      <selection pane="topRight"/>
      <selection pane="bottomLeft"/>
      <selection pane="bottomRight" activeCell="I16" sqref="I16"/>
    </sheetView>
  </sheetViews>
  <sheetFormatPr defaultColWidth="10" defaultRowHeight="24.75" customHeight="1"/>
  <cols>
    <col min="1" max="1" width="6.13333333333333" style="2" customWidth="1"/>
    <col min="2" max="2" width="15.25" style="2" customWidth="1"/>
    <col min="3" max="3" width="51.5083333333333" style="2" customWidth="1"/>
    <col min="4" max="4" width="7.25" style="2" customWidth="1"/>
    <col min="5" max="5" width="8.54166666666667" style="2" customWidth="1"/>
    <col min="6" max="6" width="11.7416666666667" style="25" customWidth="1"/>
    <col min="7" max="7" width="13.5083333333333" style="25" customWidth="1"/>
    <col min="8" max="8" width="17.1333333333333" style="4" customWidth="1"/>
    <col min="9" max="9" width="20.2916666666667" style="26" customWidth="1"/>
    <col min="10" max="10" width="11.725" style="2"/>
    <col min="11" max="11" width="17.125" style="2" customWidth="1"/>
    <col min="12" max="12" width="10" style="2"/>
    <col min="13" max="13" width="21.25" style="2" customWidth="1"/>
    <col min="14" max="236" width="10" style="2"/>
    <col min="237" max="237" width="5" style="2" customWidth="1"/>
    <col min="238" max="238" width="11.625" style="2" customWidth="1"/>
    <col min="239" max="239" width="23.25" style="2" customWidth="1"/>
    <col min="240" max="240" width="21.25" style="2" customWidth="1"/>
    <col min="241" max="241" width="36" style="2" customWidth="1"/>
    <col min="242" max="243" width="5" style="2" customWidth="1"/>
    <col min="244" max="245" width="12.5083333333333" style="2" customWidth="1"/>
    <col min="246" max="246" width="31.25" style="2" customWidth="1"/>
    <col min="247" max="492" width="10" style="2"/>
    <col min="493" max="493" width="5" style="2" customWidth="1"/>
    <col min="494" max="494" width="11.625" style="2" customWidth="1"/>
    <col min="495" max="495" width="23.25" style="2" customWidth="1"/>
    <col min="496" max="496" width="21.25" style="2" customWidth="1"/>
    <col min="497" max="497" width="36" style="2" customWidth="1"/>
    <col min="498" max="499" width="5" style="2" customWidth="1"/>
    <col min="500" max="501" width="12.5083333333333" style="2" customWidth="1"/>
    <col min="502" max="502" width="31.25" style="2" customWidth="1"/>
    <col min="503" max="748" width="10" style="2"/>
    <col min="749" max="749" width="5" style="2" customWidth="1"/>
    <col min="750" max="750" width="11.625" style="2" customWidth="1"/>
    <col min="751" max="751" width="23.25" style="2" customWidth="1"/>
    <col min="752" max="752" width="21.25" style="2" customWidth="1"/>
    <col min="753" max="753" width="36" style="2" customWidth="1"/>
    <col min="754" max="755" width="5" style="2" customWidth="1"/>
    <col min="756" max="757" width="12.5083333333333" style="2" customWidth="1"/>
    <col min="758" max="758" width="31.25" style="2" customWidth="1"/>
    <col min="759" max="1004" width="10" style="2"/>
    <col min="1005" max="1005" width="5" style="2" customWidth="1"/>
    <col min="1006" max="1006" width="11.625" style="2" customWidth="1"/>
    <col min="1007" max="1007" width="23.25" style="2" customWidth="1"/>
    <col min="1008" max="1008" width="21.25" style="2" customWidth="1"/>
    <col min="1009" max="1009" width="36" style="2" customWidth="1"/>
    <col min="1010" max="1011" width="5" style="2" customWidth="1"/>
    <col min="1012" max="1013" width="12.5083333333333" style="2" customWidth="1"/>
    <col min="1014" max="1014" width="31.25" style="2" customWidth="1"/>
    <col min="1015" max="1260" width="10" style="2"/>
    <col min="1261" max="1261" width="5" style="2" customWidth="1"/>
    <col min="1262" max="1262" width="11.625" style="2" customWidth="1"/>
    <col min="1263" max="1263" width="23.25" style="2" customWidth="1"/>
    <col min="1264" max="1264" width="21.25" style="2" customWidth="1"/>
    <col min="1265" max="1265" width="36" style="2" customWidth="1"/>
    <col min="1266" max="1267" width="5" style="2" customWidth="1"/>
    <col min="1268" max="1269" width="12.5083333333333" style="2" customWidth="1"/>
    <col min="1270" max="1270" width="31.25" style="2" customWidth="1"/>
    <col min="1271" max="1516" width="10" style="2"/>
    <col min="1517" max="1517" width="5" style="2" customWidth="1"/>
    <col min="1518" max="1518" width="11.625" style="2" customWidth="1"/>
    <col min="1519" max="1519" width="23.25" style="2" customWidth="1"/>
    <col min="1520" max="1520" width="21.25" style="2" customWidth="1"/>
    <col min="1521" max="1521" width="36" style="2" customWidth="1"/>
    <col min="1522" max="1523" width="5" style="2" customWidth="1"/>
    <col min="1524" max="1525" width="12.5083333333333" style="2" customWidth="1"/>
    <col min="1526" max="1526" width="31.25" style="2" customWidth="1"/>
    <col min="1527" max="1772" width="10" style="2"/>
    <col min="1773" max="1773" width="5" style="2" customWidth="1"/>
    <col min="1774" max="1774" width="11.625" style="2" customWidth="1"/>
    <col min="1775" max="1775" width="23.25" style="2" customWidth="1"/>
    <col min="1776" max="1776" width="21.25" style="2" customWidth="1"/>
    <col min="1777" max="1777" width="36" style="2" customWidth="1"/>
    <col min="1778" max="1779" width="5" style="2" customWidth="1"/>
    <col min="1780" max="1781" width="12.5083333333333" style="2" customWidth="1"/>
    <col min="1782" max="1782" width="31.25" style="2" customWidth="1"/>
    <col min="1783" max="2028" width="10" style="2"/>
    <col min="2029" max="2029" width="5" style="2" customWidth="1"/>
    <col min="2030" max="2030" width="11.625" style="2" customWidth="1"/>
    <col min="2031" max="2031" width="23.25" style="2" customWidth="1"/>
    <col min="2032" max="2032" width="21.25" style="2" customWidth="1"/>
    <col min="2033" max="2033" width="36" style="2" customWidth="1"/>
    <col min="2034" max="2035" width="5" style="2" customWidth="1"/>
    <col min="2036" max="2037" width="12.5083333333333" style="2" customWidth="1"/>
    <col min="2038" max="2038" width="31.25" style="2" customWidth="1"/>
    <col min="2039" max="2284" width="10" style="2"/>
    <col min="2285" max="2285" width="5" style="2" customWidth="1"/>
    <col min="2286" max="2286" width="11.625" style="2" customWidth="1"/>
    <col min="2287" max="2287" width="23.25" style="2" customWidth="1"/>
    <col min="2288" max="2288" width="21.25" style="2" customWidth="1"/>
    <col min="2289" max="2289" width="36" style="2" customWidth="1"/>
    <col min="2290" max="2291" width="5" style="2" customWidth="1"/>
    <col min="2292" max="2293" width="12.5083333333333" style="2" customWidth="1"/>
    <col min="2294" max="2294" width="31.25" style="2" customWidth="1"/>
    <col min="2295" max="2540" width="10" style="2"/>
    <col min="2541" max="2541" width="5" style="2" customWidth="1"/>
    <col min="2542" max="2542" width="11.625" style="2" customWidth="1"/>
    <col min="2543" max="2543" width="23.25" style="2" customWidth="1"/>
    <col min="2544" max="2544" width="21.25" style="2" customWidth="1"/>
    <col min="2545" max="2545" width="36" style="2" customWidth="1"/>
    <col min="2546" max="2547" width="5" style="2" customWidth="1"/>
    <col min="2548" max="2549" width="12.5083333333333" style="2" customWidth="1"/>
    <col min="2550" max="2550" width="31.25" style="2" customWidth="1"/>
    <col min="2551" max="2796" width="10" style="2"/>
    <col min="2797" max="2797" width="5" style="2" customWidth="1"/>
    <col min="2798" max="2798" width="11.625" style="2" customWidth="1"/>
    <col min="2799" max="2799" width="23.25" style="2" customWidth="1"/>
    <col min="2800" max="2800" width="21.25" style="2" customWidth="1"/>
    <col min="2801" max="2801" width="36" style="2" customWidth="1"/>
    <col min="2802" max="2803" width="5" style="2" customWidth="1"/>
    <col min="2804" max="2805" width="12.5083333333333" style="2" customWidth="1"/>
    <col min="2806" max="2806" width="31.25" style="2" customWidth="1"/>
    <col min="2807" max="3052" width="10" style="2"/>
    <col min="3053" max="3053" width="5" style="2" customWidth="1"/>
    <col min="3054" max="3054" width="11.625" style="2" customWidth="1"/>
    <col min="3055" max="3055" width="23.25" style="2" customWidth="1"/>
    <col min="3056" max="3056" width="21.25" style="2" customWidth="1"/>
    <col min="3057" max="3057" width="36" style="2" customWidth="1"/>
    <col min="3058" max="3059" width="5" style="2" customWidth="1"/>
    <col min="3060" max="3061" width="12.5083333333333" style="2" customWidth="1"/>
    <col min="3062" max="3062" width="31.25" style="2" customWidth="1"/>
    <col min="3063" max="3308" width="10" style="2"/>
    <col min="3309" max="3309" width="5" style="2" customWidth="1"/>
    <col min="3310" max="3310" width="11.625" style="2" customWidth="1"/>
    <col min="3311" max="3311" width="23.25" style="2" customWidth="1"/>
    <col min="3312" max="3312" width="21.25" style="2" customWidth="1"/>
    <col min="3313" max="3313" width="36" style="2" customWidth="1"/>
    <col min="3314" max="3315" width="5" style="2" customWidth="1"/>
    <col min="3316" max="3317" width="12.5083333333333" style="2" customWidth="1"/>
    <col min="3318" max="3318" width="31.25" style="2" customWidth="1"/>
    <col min="3319" max="3564" width="10" style="2"/>
    <col min="3565" max="3565" width="5" style="2" customWidth="1"/>
    <col min="3566" max="3566" width="11.625" style="2" customWidth="1"/>
    <col min="3567" max="3567" width="23.25" style="2" customWidth="1"/>
    <col min="3568" max="3568" width="21.25" style="2" customWidth="1"/>
    <col min="3569" max="3569" width="36" style="2" customWidth="1"/>
    <col min="3570" max="3571" width="5" style="2" customWidth="1"/>
    <col min="3572" max="3573" width="12.5083333333333" style="2" customWidth="1"/>
    <col min="3574" max="3574" width="31.25" style="2" customWidth="1"/>
    <col min="3575" max="3820" width="10" style="2"/>
    <col min="3821" max="3821" width="5" style="2" customWidth="1"/>
    <col min="3822" max="3822" width="11.625" style="2" customWidth="1"/>
    <col min="3823" max="3823" width="23.25" style="2" customWidth="1"/>
    <col min="3824" max="3824" width="21.25" style="2" customWidth="1"/>
    <col min="3825" max="3825" width="36" style="2" customWidth="1"/>
    <col min="3826" max="3827" width="5" style="2" customWidth="1"/>
    <col min="3828" max="3829" width="12.5083333333333" style="2" customWidth="1"/>
    <col min="3830" max="3830" width="31.25" style="2" customWidth="1"/>
    <col min="3831" max="4076" width="10" style="2"/>
    <col min="4077" max="4077" width="5" style="2" customWidth="1"/>
    <col min="4078" max="4078" width="11.625" style="2" customWidth="1"/>
    <col min="4079" max="4079" width="23.25" style="2" customWidth="1"/>
    <col min="4080" max="4080" width="21.25" style="2" customWidth="1"/>
    <col min="4081" max="4081" width="36" style="2" customWidth="1"/>
    <col min="4082" max="4083" width="5" style="2" customWidth="1"/>
    <col min="4084" max="4085" width="12.5083333333333" style="2" customWidth="1"/>
    <col min="4086" max="4086" width="31.25" style="2" customWidth="1"/>
    <col min="4087" max="4332" width="10" style="2"/>
    <col min="4333" max="4333" width="5" style="2" customWidth="1"/>
    <col min="4334" max="4334" width="11.625" style="2" customWidth="1"/>
    <col min="4335" max="4335" width="23.25" style="2" customWidth="1"/>
    <col min="4336" max="4336" width="21.25" style="2" customWidth="1"/>
    <col min="4337" max="4337" width="36" style="2" customWidth="1"/>
    <col min="4338" max="4339" width="5" style="2" customWidth="1"/>
    <col min="4340" max="4341" width="12.5083333333333" style="2" customWidth="1"/>
    <col min="4342" max="4342" width="31.25" style="2" customWidth="1"/>
    <col min="4343" max="4588" width="10" style="2"/>
    <col min="4589" max="4589" width="5" style="2" customWidth="1"/>
    <col min="4590" max="4590" width="11.625" style="2" customWidth="1"/>
    <col min="4591" max="4591" width="23.25" style="2" customWidth="1"/>
    <col min="4592" max="4592" width="21.25" style="2" customWidth="1"/>
    <col min="4593" max="4593" width="36" style="2" customWidth="1"/>
    <col min="4594" max="4595" width="5" style="2" customWidth="1"/>
    <col min="4596" max="4597" width="12.5083333333333" style="2" customWidth="1"/>
    <col min="4598" max="4598" width="31.25" style="2" customWidth="1"/>
    <col min="4599" max="4844" width="10" style="2"/>
    <col min="4845" max="4845" width="5" style="2" customWidth="1"/>
    <col min="4846" max="4846" width="11.625" style="2" customWidth="1"/>
    <col min="4847" max="4847" width="23.25" style="2" customWidth="1"/>
    <col min="4848" max="4848" width="21.25" style="2" customWidth="1"/>
    <col min="4849" max="4849" width="36" style="2" customWidth="1"/>
    <col min="4850" max="4851" width="5" style="2" customWidth="1"/>
    <col min="4852" max="4853" width="12.5083333333333" style="2" customWidth="1"/>
    <col min="4854" max="4854" width="31.25" style="2" customWidth="1"/>
    <col min="4855" max="5100" width="10" style="2"/>
    <col min="5101" max="5101" width="5" style="2" customWidth="1"/>
    <col min="5102" max="5102" width="11.625" style="2" customWidth="1"/>
    <col min="5103" max="5103" width="23.25" style="2" customWidth="1"/>
    <col min="5104" max="5104" width="21.25" style="2" customWidth="1"/>
    <col min="5105" max="5105" width="36" style="2" customWidth="1"/>
    <col min="5106" max="5107" width="5" style="2" customWidth="1"/>
    <col min="5108" max="5109" width="12.5083333333333" style="2" customWidth="1"/>
    <col min="5110" max="5110" width="31.25" style="2" customWidth="1"/>
    <col min="5111" max="5356" width="10" style="2"/>
    <col min="5357" max="5357" width="5" style="2" customWidth="1"/>
    <col min="5358" max="5358" width="11.625" style="2" customWidth="1"/>
    <col min="5359" max="5359" width="23.25" style="2" customWidth="1"/>
    <col min="5360" max="5360" width="21.25" style="2" customWidth="1"/>
    <col min="5361" max="5361" width="36" style="2" customWidth="1"/>
    <col min="5362" max="5363" width="5" style="2" customWidth="1"/>
    <col min="5364" max="5365" width="12.5083333333333" style="2" customWidth="1"/>
    <col min="5366" max="5366" width="31.25" style="2" customWidth="1"/>
    <col min="5367" max="5612" width="10" style="2"/>
    <col min="5613" max="5613" width="5" style="2" customWidth="1"/>
    <col min="5614" max="5614" width="11.625" style="2" customWidth="1"/>
    <col min="5615" max="5615" width="23.25" style="2" customWidth="1"/>
    <col min="5616" max="5616" width="21.25" style="2" customWidth="1"/>
    <col min="5617" max="5617" width="36" style="2" customWidth="1"/>
    <col min="5618" max="5619" width="5" style="2" customWidth="1"/>
    <col min="5620" max="5621" width="12.5083333333333" style="2" customWidth="1"/>
    <col min="5622" max="5622" width="31.25" style="2" customWidth="1"/>
    <col min="5623" max="5868" width="10" style="2"/>
    <col min="5869" max="5869" width="5" style="2" customWidth="1"/>
    <col min="5870" max="5870" width="11.625" style="2" customWidth="1"/>
    <col min="5871" max="5871" width="23.25" style="2" customWidth="1"/>
    <col min="5872" max="5872" width="21.25" style="2" customWidth="1"/>
    <col min="5873" max="5873" width="36" style="2" customWidth="1"/>
    <col min="5874" max="5875" width="5" style="2" customWidth="1"/>
    <col min="5876" max="5877" width="12.5083333333333" style="2" customWidth="1"/>
    <col min="5878" max="5878" width="31.25" style="2" customWidth="1"/>
    <col min="5879" max="6124" width="10" style="2"/>
    <col min="6125" max="6125" width="5" style="2" customWidth="1"/>
    <col min="6126" max="6126" width="11.625" style="2" customWidth="1"/>
    <col min="6127" max="6127" width="23.25" style="2" customWidth="1"/>
    <col min="6128" max="6128" width="21.25" style="2" customWidth="1"/>
    <col min="6129" max="6129" width="36" style="2" customWidth="1"/>
    <col min="6130" max="6131" width="5" style="2" customWidth="1"/>
    <col min="6132" max="6133" width="12.5083333333333" style="2" customWidth="1"/>
    <col min="6134" max="6134" width="31.25" style="2" customWidth="1"/>
    <col min="6135" max="6380" width="10" style="2"/>
    <col min="6381" max="6381" width="5" style="2" customWidth="1"/>
    <col min="6382" max="6382" width="11.625" style="2" customWidth="1"/>
    <col min="6383" max="6383" width="23.25" style="2" customWidth="1"/>
    <col min="6384" max="6384" width="21.25" style="2" customWidth="1"/>
    <col min="6385" max="6385" width="36" style="2" customWidth="1"/>
    <col min="6386" max="6387" width="5" style="2" customWidth="1"/>
    <col min="6388" max="6389" width="12.5083333333333" style="2" customWidth="1"/>
    <col min="6390" max="6390" width="31.25" style="2" customWidth="1"/>
    <col min="6391" max="6636" width="10" style="2"/>
    <col min="6637" max="6637" width="5" style="2" customWidth="1"/>
    <col min="6638" max="6638" width="11.625" style="2" customWidth="1"/>
    <col min="6639" max="6639" width="23.25" style="2" customWidth="1"/>
    <col min="6640" max="6640" width="21.25" style="2" customWidth="1"/>
    <col min="6641" max="6641" width="36" style="2" customWidth="1"/>
    <col min="6642" max="6643" width="5" style="2" customWidth="1"/>
    <col min="6644" max="6645" width="12.5083333333333" style="2" customWidth="1"/>
    <col min="6646" max="6646" width="31.25" style="2" customWidth="1"/>
    <col min="6647" max="6892" width="10" style="2"/>
    <col min="6893" max="6893" width="5" style="2" customWidth="1"/>
    <col min="6894" max="6894" width="11.625" style="2" customWidth="1"/>
    <col min="6895" max="6895" width="23.25" style="2" customWidth="1"/>
    <col min="6896" max="6896" width="21.25" style="2" customWidth="1"/>
    <col min="6897" max="6897" width="36" style="2" customWidth="1"/>
    <col min="6898" max="6899" width="5" style="2" customWidth="1"/>
    <col min="6900" max="6901" width="12.5083333333333" style="2" customWidth="1"/>
    <col min="6902" max="6902" width="31.25" style="2" customWidth="1"/>
    <col min="6903" max="7148" width="10" style="2"/>
    <col min="7149" max="7149" width="5" style="2" customWidth="1"/>
    <col min="7150" max="7150" width="11.625" style="2" customWidth="1"/>
    <col min="7151" max="7151" width="23.25" style="2" customWidth="1"/>
    <col min="7152" max="7152" width="21.25" style="2" customWidth="1"/>
    <col min="7153" max="7153" width="36" style="2" customWidth="1"/>
    <col min="7154" max="7155" width="5" style="2" customWidth="1"/>
    <col min="7156" max="7157" width="12.5083333333333" style="2" customWidth="1"/>
    <col min="7158" max="7158" width="31.25" style="2" customWidth="1"/>
    <col min="7159" max="7404" width="10" style="2"/>
    <col min="7405" max="7405" width="5" style="2" customWidth="1"/>
    <col min="7406" max="7406" width="11.625" style="2" customWidth="1"/>
    <col min="7407" max="7407" width="23.25" style="2" customWidth="1"/>
    <col min="7408" max="7408" width="21.25" style="2" customWidth="1"/>
    <col min="7409" max="7409" width="36" style="2" customWidth="1"/>
    <col min="7410" max="7411" width="5" style="2" customWidth="1"/>
    <col min="7412" max="7413" width="12.5083333333333" style="2" customWidth="1"/>
    <col min="7414" max="7414" width="31.25" style="2" customWidth="1"/>
    <col min="7415" max="7660" width="10" style="2"/>
    <col min="7661" max="7661" width="5" style="2" customWidth="1"/>
    <col min="7662" max="7662" width="11.625" style="2" customWidth="1"/>
    <col min="7663" max="7663" width="23.25" style="2" customWidth="1"/>
    <col min="7664" max="7664" width="21.25" style="2" customWidth="1"/>
    <col min="7665" max="7665" width="36" style="2" customWidth="1"/>
    <col min="7666" max="7667" width="5" style="2" customWidth="1"/>
    <col min="7668" max="7669" width="12.5083333333333" style="2" customWidth="1"/>
    <col min="7670" max="7670" width="31.25" style="2" customWidth="1"/>
    <col min="7671" max="7916" width="10" style="2"/>
    <col min="7917" max="7917" width="5" style="2" customWidth="1"/>
    <col min="7918" max="7918" width="11.625" style="2" customWidth="1"/>
    <col min="7919" max="7919" width="23.25" style="2" customWidth="1"/>
    <col min="7920" max="7920" width="21.25" style="2" customWidth="1"/>
    <col min="7921" max="7921" width="36" style="2" customWidth="1"/>
    <col min="7922" max="7923" width="5" style="2" customWidth="1"/>
    <col min="7924" max="7925" width="12.5083333333333" style="2" customWidth="1"/>
    <col min="7926" max="7926" width="31.25" style="2" customWidth="1"/>
    <col min="7927" max="8172" width="10" style="2"/>
    <col min="8173" max="8173" width="5" style="2" customWidth="1"/>
    <col min="8174" max="8174" width="11.625" style="2" customWidth="1"/>
    <col min="8175" max="8175" width="23.25" style="2" customWidth="1"/>
    <col min="8176" max="8176" width="21.25" style="2" customWidth="1"/>
    <col min="8177" max="8177" width="36" style="2" customWidth="1"/>
    <col min="8178" max="8179" width="5" style="2" customWidth="1"/>
    <col min="8180" max="8181" width="12.5083333333333" style="2" customWidth="1"/>
    <col min="8182" max="8182" width="31.25" style="2" customWidth="1"/>
    <col min="8183" max="8428" width="10" style="2"/>
    <col min="8429" max="8429" width="5" style="2" customWidth="1"/>
    <col min="8430" max="8430" width="11.625" style="2" customWidth="1"/>
    <col min="8431" max="8431" width="23.25" style="2" customWidth="1"/>
    <col min="8432" max="8432" width="21.25" style="2" customWidth="1"/>
    <col min="8433" max="8433" width="36" style="2" customWidth="1"/>
    <col min="8434" max="8435" width="5" style="2" customWidth="1"/>
    <col min="8436" max="8437" width="12.5083333333333" style="2" customWidth="1"/>
    <col min="8438" max="8438" width="31.25" style="2" customWidth="1"/>
    <col min="8439" max="8684" width="10" style="2"/>
    <col min="8685" max="8685" width="5" style="2" customWidth="1"/>
    <col min="8686" max="8686" width="11.625" style="2" customWidth="1"/>
    <col min="8687" max="8687" width="23.25" style="2" customWidth="1"/>
    <col min="8688" max="8688" width="21.25" style="2" customWidth="1"/>
    <col min="8689" max="8689" width="36" style="2" customWidth="1"/>
    <col min="8690" max="8691" width="5" style="2" customWidth="1"/>
    <col min="8692" max="8693" width="12.5083333333333" style="2" customWidth="1"/>
    <col min="8694" max="8694" width="31.25" style="2" customWidth="1"/>
    <col min="8695" max="8940" width="10" style="2"/>
    <col min="8941" max="8941" width="5" style="2" customWidth="1"/>
    <col min="8942" max="8942" width="11.625" style="2" customWidth="1"/>
    <col min="8943" max="8943" width="23.25" style="2" customWidth="1"/>
    <col min="8944" max="8944" width="21.25" style="2" customWidth="1"/>
    <col min="8945" max="8945" width="36" style="2" customWidth="1"/>
    <col min="8946" max="8947" width="5" style="2" customWidth="1"/>
    <col min="8948" max="8949" width="12.5083333333333" style="2" customWidth="1"/>
    <col min="8950" max="8950" width="31.25" style="2" customWidth="1"/>
    <col min="8951" max="9196" width="10" style="2"/>
    <col min="9197" max="9197" width="5" style="2" customWidth="1"/>
    <col min="9198" max="9198" width="11.625" style="2" customWidth="1"/>
    <col min="9199" max="9199" width="23.25" style="2" customWidth="1"/>
    <col min="9200" max="9200" width="21.25" style="2" customWidth="1"/>
    <col min="9201" max="9201" width="36" style="2" customWidth="1"/>
    <col min="9202" max="9203" width="5" style="2" customWidth="1"/>
    <col min="9204" max="9205" width="12.5083333333333" style="2" customWidth="1"/>
    <col min="9206" max="9206" width="31.25" style="2" customWidth="1"/>
    <col min="9207" max="9452" width="10" style="2"/>
    <col min="9453" max="9453" width="5" style="2" customWidth="1"/>
    <col min="9454" max="9454" width="11.625" style="2" customWidth="1"/>
    <col min="9455" max="9455" width="23.25" style="2" customWidth="1"/>
    <col min="9456" max="9456" width="21.25" style="2" customWidth="1"/>
    <col min="9457" max="9457" width="36" style="2" customWidth="1"/>
    <col min="9458" max="9459" width="5" style="2" customWidth="1"/>
    <col min="9460" max="9461" width="12.5083333333333" style="2" customWidth="1"/>
    <col min="9462" max="9462" width="31.25" style="2" customWidth="1"/>
    <col min="9463" max="9708" width="10" style="2"/>
    <col min="9709" max="9709" width="5" style="2" customWidth="1"/>
    <col min="9710" max="9710" width="11.625" style="2" customWidth="1"/>
    <col min="9711" max="9711" width="23.25" style="2" customWidth="1"/>
    <col min="9712" max="9712" width="21.25" style="2" customWidth="1"/>
    <col min="9713" max="9713" width="36" style="2" customWidth="1"/>
    <col min="9714" max="9715" width="5" style="2" customWidth="1"/>
    <col min="9716" max="9717" width="12.5083333333333" style="2" customWidth="1"/>
    <col min="9718" max="9718" width="31.25" style="2" customWidth="1"/>
    <col min="9719" max="9964" width="10" style="2"/>
    <col min="9965" max="9965" width="5" style="2" customWidth="1"/>
    <col min="9966" max="9966" width="11.625" style="2" customWidth="1"/>
    <col min="9967" max="9967" width="23.25" style="2" customWidth="1"/>
    <col min="9968" max="9968" width="21.25" style="2" customWidth="1"/>
    <col min="9969" max="9969" width="36" style="2" customWidth="1"/>
    <col min="9970" max="9971" width="5" style="2" customWidth="1"/>
    <col min="9972" max="9973" width="12.5083333333333" style="2" customWidth="1"/>
    <col min="9974" max="9974" width="31.25" style="2" customWidth="1"/>
    <col min="9975" max="10220" width="10" style="2"/>
    <col min="10221" max="10221" width="5" style="2" customWidth="1"/>
    <col min="10222" max="10222" width="11.625" style="2" customWidth="1"/>
    <col min="10223" max="10223" width="23.25" style="2" customWidth="1"/>
    <col min="10224" max="10224" width="21.25" style="2" customWidth="1"/>
    <col min="10225" max="10225" width="36" style="2" customWidth="1"/>
    <col min="10226" max="10227" width="5" style="2" customWidth="1"/>
    <col min="10228" max="10229" width="12.5083333333333" style="2" customWidth="1"/>
    <col min="10230" max="10230" width="31.25" style="2" customWidth="1"/>
    <col min="10231" max="10476" width="10" style="2"/>
    <col min="10477" max="10477" width="5" style="2" customWidth="1"/>
    <col min="10478" max="10478" width="11.625" style="2" customWidth="1"/>
    <col min="10479" max="10479" width="23.25" style="2" customWidth="1"/>
    <col min="10480" max="10480" width="21.25" style="2" customWidth="1"/>
    <col min="10481" max="10481" width="36" style="2" customWidth="1"/>
    <col min="10482" max="10483" width="5" style="2" customWidth="1"/>
    <col min="10484" max="10485" width="12.5083333333333" style="2" customWidth="1"/>
    <col min="10486" max="10486" width="31.25" style="2" customWidth="1"/>
    <col min="10487" max="10732" width="10" style="2"/>
    <col min="10733" max="10733" width="5" style="2" customWidth="1"/>
    <col min="10734" max="10734" width="11.625" style="2" customWidth="1"/>
    <col min="10735" max="10735" width="23.25" style="2" customWidth="1"/>
    <col min="10736" max="10736" width="21.25" style="2" customWidth="1"/>
    <col min="10737" max="10737" width="36" style="2" customWidth="1"/>
    <col min="10738" max="10739" width="5" style="2" customWidth="1"/>
    <col min="10740" max="10741" width="12.5083333333333" style="2" customWidth="1"/>
    <col min="10742" max="10742" width="31.25" style="2" customWidth="1"/>
    <col min="10743" max="10988" width="10" style="2"/>
    <col min="10989" max="10989" width="5" style="2" customWidth="1"/>
    <col min="10990" max="10990" width="11.625" style="2" customWidth="1"/>
    <col min="10991" max="10991" width="23.25" style="2" customWidth="1"/>
    <col min="10992" max="10992" width="21.25" style="2" customWidth="1"/>
    <col min="10993" max="10993" width="36" style="2" customWidth="1"/>
    <col min="10994" max="10995" width="5" style="2" customWidth="1"/>
    <col min="10996" max="10997" width="12.5083333333333" style="2" customWidth="1"/>
    <col min="10998" max="10998" width="31.25" style="2" customWidth="1"/>
    <col min="10999" max="11244" width="10" style="2"/>
    <col min="11245" max="11245" width="5" style="2" customWidth="1"/>
    <col min="11246" max="11246" width="11.625" style="2" customWidth="1"/>
    <col min="11247" max="11247" width="23.25" style="2" customWidth="1"/>
    <col min="11248" max="11248" width="21.25" style="2" customWidth="1"/>
    <col min="11249" max="11249" width="36" style="2" customWidth="1"/>
    <col min="11250" max="11251" width="5" style="2" customWidth="1"/>
    <col min="11252" max="11253" width="12.5083333333333" style="2" customWidth="1"/>
    <col min="11254" max="11254" width="31.25" style="2" customWidth="1"/>
    <col min="11255" max="11500" width="10" style="2"/>
    <col min="11501" max="11501" width="5" style="2" customWidth="1"/>
    <col min="11502" max="11502" width="11.625" style="2" customWidth="1"/>
    <col min="11503" max="11503" width="23.25" style="2" customWidth="1"/>
    <col min="11504" max="11504" width="21.25" style="2" customWidth="1"/>
    <col min="11505" max="11505" width="36" style="2" customWidth="1"/>
    <col min="11506" max="11507" width="5" style="2" customWidth="1"/>
    <col min="11508" max="11509" width="12.5083333333333" style="2" customWidth="1"/>
    <col min="11510" max="11510" width="31.25" style="2" customWidth="1"/>
    <col min="11511" max="11756" width="10" style="2"/>
    <col min="11757" max="11757" width="5" style="2" customWidth="1"/>
    <col min="11758" max="11758" width="11.625" style="2" customWidth="1"/>
    <col min="11759" max="11759" width="23.25" style="2" customWidth="1"/>
    <col min="11760" max="11760" width="21.25" style="2" customWidth="1"/>
    <col min="11761" max="11761" width="36" style="2" customWidth="1"/>
    <col min="11762" max="11763" width="5" style="2" customWidth="1"/>
    <col min="11764" max="11765" width="12.5083333333333" style="2" customWidth="1"/>
    <col min="11766" max="11766" width="31.25" style="2" customWidth="1"/>
    <col min="11767" max="12012" width="10" style="2"/>
    <col min="12013" max="12013" width="5" style="2" customWidth="1"/>
    <col min="12014" max="12014" width="11.625" style="2" customWidth="1"/>
    <col min="12015" max="12015" width="23.25" style="2" customWidth="1"/>
    <col min="12016" max="12016" width="21.25" style="2" customWidth="1"/>
    <col min="12017" max="12017" width="36" style="2" customWidth="1"/>
    <col min="12018" max="12019" width="5" style="2" customWidth="1"/>
    <col min="12020" max="12021" width="12.5083333333333" style="2" customWidth="1"/>
    <col min="12022" max="12022" width="31.25" style="2" customWidth="1"/>
    <col min="12023" max="12268" width="10" style="2"/>
    <col min="12269" max="12269" width="5" style="2" customWidth="1"/>
    <col min="12270" max="12270" width="11.625" style="2" customWidth="1"/>
    <col min="12271" max="12271" width="23.25" style="2" customWidth="1"/>
    <col min="12272" max="12272" width="21.25" style="2" customWidth="1"/>
    <col min="12273" max="12273" width="36" style="2" customWidth="1"/>
    <col min="12274" max="12275" width="5" style="2" customWidth="1"/>
    <col min="12276" max="12277" width="12.5083333333333" style="2" customWidth="1"/>
    <col min="12278" max="12278" width="31.25" style="2" customWidth="1"/>
    <col min="12279" max="12524" width="10" style="2"/>
    <col min="12525" max="12525" width="5" style="2" customWidth="1"/>
    <col min="12526" max="12526" width="11.625" style="2" customWidth="1"/>
    <col min="12527" max="12527" width="23.25" style="2" customWidth="1"/>
    <col min="12528" max="12528" width="21.25" style="2" customWidth="1"/>
    <col min="12529" max="12529" width="36" style="2" customWidth="1"/>
    <col min="12530" max="12531" width="5" style="2" customWidth="1"/>
    <col min="12532" max="12533" width="12.5083333333333" style="2" customWidth="1"/>
    <col min="12534" max="12534" width="31.25" style="2" customWidth="1"/>
    <col min="12535" max="12780" width="10" style="2"/>
    <col min="12781" max="12781" width="5" style="2" customWidth="1"/>
    <col min="12782" max="12782" width="11.625" style="2" customWidth="1"/>
    <col min="12783" max="12783" width="23.25" style="2" customWidth="1"/>
    <col min="12784" max="12784" width="21.25" style="2" customWidth="1"/>
    <col min="12785" max="12785" width="36" style="2" customWidth="1"/>
    <col min="12786" max="12787" width="5" style="2" customWidth="1"/>
    <col min="12788" max="12789" width="12.5083333333333" style="2" customWidth="1"/>
    <col min="12790" max="12790" width="31.25" style="2" customWidth="1"/>
    <col min="12791" max="13036" width="10" style="2"/>
    <col min="13037" max="13037" width="5" style="2" customWidth="1"/>
    <col min="13038" max="13038" width="11.625" style="2" customWidth="1"/>
    <col min="13039" max="13039" width="23.25" style="2" customWidth="1"/>
    <col min="13040" max="13040" width="21.25" style="2" customWidth="1"/>
    <col min="13041" max="13041" width="36" style="2" customWidth="1"/>
    <col min="13042" max="13043" width="5" style="2" customWidth="1"/>
    <col min="13044" max="13045" width="12.5083333333333" style="2" customWidth="1"/>
    <col min="13046" max="13046" width="31.25" style="2" customWidth="1"/>
    <col min="13047" max="13292" width="10" style="2"/>
    <col min="13293" max="13293" width="5" style="2" customWidth="1"/>
    <col min="13294" max="13294" width="11.625" style="2" customWidth="1"/>
    <col min="13295" max="13295" width="23.25" style="2" customWidth="1"/>
    <col min="13296" max="13296" width="21.25" style="2" customWidth="1"/>
    <col min="13297" max="13297" width="36" style="2" customWidth="1"/>
    <col min="13298" max="13299" width="5" style="2" customWidth="1"/>
    <col min="13300" max="13301" width="12.5083333333333" style="2" customWidth="1"/>
    <col min="13302" max="13302" width="31.25" style="2" customWidth="1"/>
    <col min="13303" max="13548" width="10" style="2"/>
    <col min="13549" max="13549" width="5" style="2" customWidth="1"/>
    <col min="13550" max="13550" width="11.625" style="2" customWidth="1"/>
    <col min="13551" max="13551" width="23.25" style="2" customWidth="1"/>
    <col min="13552" max="13552" width="21.25" style="2" customWidth="1"/>
    <col min="13553" max="13553" width="36" style="2" customWidth="1"/>
    <col min="13554" max="13555" width="5" style="2" customWidth="1"/>
    <col min="13556" max="13557" width="12.5083333333333" style="2" customWidth="1"/>
    <col min="13558" max="13558" width="31.25" style="2" customWidth="1"/>
    <col min="13559" max="13804" width="10" style="2"/>
    <col min="13805" max="13805" width="5" style="2" customWidth="1"/>
    <col min="13806" max="13806" width="11.625" style="2" customWidth="1"/>
    <col min="13807" max="13807" width="23.25" style="2" customWidth="1"/>
    <col min="13808" max="13808" width="21.25" style="2" customWidth="1"/>
    <col min="13809" max="13809" width="36" style="2" customWidth="1"/>
    <col min="13810" max="13811" width="5" style="2" customWidth="1"/>
    <col min="13812" max="13813" width="12.5083333333333" style="2" customWidth="1"/>
    <col min="13814" max="13814" width="31.25" style="2" customWidth="1"/>
    <col min="13815" max="14060" width="10" style="2"/>
    <col min="14061" max="14061" width="5" style="2" customWidth="1"/>
    <col min="14062" max="14062" width="11.625" style="2" customWidth="1"/>
    <col min="14063" max="14063" width="23.25" style="2" customWidth="1"/>
    <col min="14064" max="14064" width="21.25" style="2" customWidth="1"/>
    <col min="14065" max="14065" width="36" style="2" customWidth="1"/>
    <col min="14066" max="14067" width="5" style="2" customWidth="1"/>
    <col min="14068" max="14069" width="12.5083333333333" style="2" customWidth="1"/>
    <col min="14070" max="14070" width="31.25" style="2" customWidth="1"/>
    <col min="14071" max="14316" width="10" style="2"/>
    <col min="14317" max="14317" width="5" style="2" customWidth="1"/>
    <col min="14318" max="14318" width="11.625" style="2" customWidth="1"/>
    <col min="14319" max="14319" width="23.25" style="2" customWidth="1"/>
    <col min="14320" max="14320" width="21.25" style="2" customWidth="1"/>
    <col min="14321" max="14321" width="36" style="2" customWidth="1"/>
    <col min="14322" max="14323" width="5" style="2" customWidth="1"/>
    <col min="14324" max="14325" width="12.5083333333333" style="2" customWidth="1"/>
    <col min="14326" max="14326" width="31.25" style="2" customWidth="1"/>
    <col min="14327" max="14572" width="10" style="2"/>
    <col min="14573" max="14573" width="5" style="2" customWidth="1"/>
    <col min="14574" max="14574" width="11.625" style="2" customWidth="1"/>
    <col min="14575" max="14575" width="23.25" style="2" customWidth="1"/>
    <col min="14576" max="14576" width="21.25" style="2" customWidth="1"/>
    <col min="14577" max="14577" width="36" style="2" customWidth="1"/>
    <col min="14578" max="14579" width="5" style="2" customWidth="1"/>
    <col min="14580" max="14581" width="12.5083333333333" style="2" customWidth="1"/>
    <col min="14582" max="14582" width="31.25" style="2" customWidth="1"/>
    <col min="14583" max="14828" width="10" style="2"/>
    <col min="14829" max="14829" width="5" style="2" customWidth="1"/>
    <col min="14830" max="14830" width="11.625" style="2" customWidth="1"/>
    <col min="14831" max="14831" width="23.25" style="2" customWidth="1"/>
    <col min="14832" max="14832" width="21.25" style="2" customWidth="1"/>
    <col min="14833" max="14833" width="36" style="2" customWidth="1"/>
    <col min="14834" max="14835" width="5" style="2" customWidth="1"/>
    <col min="14836" max="14837" width="12.5083333333333" style="2" customWidth="1"/>
    <col min="14838" max="14838" width="31.25" style="2" customWidth="1"/>
    <col min="14839" max="15084" width="10" style="2"/>
    <col min="15085" max="15085" width="5" style="2" customWidth="1"/>
    <col min="15086" max="15086" width="11.625" style="2" customWidth="1"/>
    <col min="15087" max="15087" width="23.25" style="2" customWidth="1"/>
    <col min="15088" max="15088" width="21.25" style="2" customWidth="1"/>
    <col min="15089" max="15089" width="36" style="2" customWidth="1"/>
    <col min="15090" max="15091" width="5" style="2" customWidth="1"/>
    <col min="15092" max="15093" width="12.5083333333333" style="2" customWidth="1"/>
    <col min="15094" max="15094" width="31.25" style="2" customWidth="1"/>
    <col min="15095" max="15340" width="10" style="2"/>
    <col min="15341" max="15341" width="5" style="2" customWidth="1"/>
    <col min="15342" max="15342" width="11.625" style="2" customWidth="1"/>
    <col min="15343" max="15343" width="23.25" style="2" customWidth="1"/>
    <col min="15344" max="15344" width="21.25" style="2" customWidth="1"/>
    <col min="15345" max="15345" width="36" style="2" customWidth="1"/>
    <col min="15346" max="15347" width="5" style="2" customWidth="1"/>
    <col min="15348" max="15349" width="12.5083333333333" style="2" customWidth="1"/>
    <col min="15350" max="15350" width="31.25" style="2" customWidth="1"/>
    <col min="15351" max="15596" width="10" style="2"/>
    <col min="15597" max="15597" width="5" style="2" customWidth="1"/>
    <col min="15598" max="15598" width="11.625" style="2" customWidth="1"/>
    <col min="15599" max="15599" width="23.25" style="2" customWidth="1"/>
    <col min="15600" max="15600" width="21.25" style="2" customWidth="1"/>
    <col min="15601" max="15601" width="36" style="2" customWidth="1"/>
    <col min="15602" max="15603" width="5" style="2" customWidth="1"/>
    <col min="15604" max="15605" width="12.5083333333333" style="2" customWidth="1"/>
    <col min="15606" max="15606" width="31.25" style="2" customWidth="1"/>
    <col min="15607" max="15852" width="10" style="2"/>
    <col min="15853" max="15853" width="5" style="2" customWidth="1"/>
    <col min="15854" max="15854" width="11.625" style="2" customWidth="1"/>
    <col min="15855" max="15855" width="23.25" style="2" customWidth="1"/>
    <col min="15856" max="15856" width="21.25" style="2" customWidth="1"/>
    <col min="15857" max="15857" width="36" style="2" customWidth="1"/>
    <col min="15858" max="15859" width="5" style="2" customWidth="1"/>
    <col min="15860" max="15861" width="12.5083333333333" style="2" customWidth="1"/>
    <col min="15862" max="15862" width="31.25" style="2" customWidth="1"/>
    <col min="15863" max="16108" width="10" style="2"/>
    <col min="16109" max="16109" width="5" style="2" customWidth="1"/>
    <col min="16110" max="16110" width="11.625" style="2" customWidth="1"/>
    <col min="16111" max="16111" width="23.25" style="2" customWidth="1"/>
    <col min="16112" max="16112" width="21.25" style="2" customWidth="1"/>
    <col min="16113" max="16113" width="36" style="2" customWidth="1"/>
    <col min="16114" max="16115" width="5" style="2" customWidth="1"/>
    <col min="16116" max="16117" width="12.5083333333333" style="2" customWidth="1"/>
    <col min="16118" max="16118" width="31.25" style="2" customWidth="1"/>
    <col min="16119" max="16384" width="10" style="2"/>
  </cols>
  <sheetData>
    <row r="1" customHeight="1" spans="1:12">
      <c r="A1" s="27" t="s">
        <v>0</v>
      </c>
      <c r="B1" s="27"/>
      <c r="C1" s="27"/>
      <c r="D1" s="27"/>
      <c r="E1" s="27"/>
      <c r="F1" s="27"/>
      <c r="G1" s="27"/>
      <c r="H1" s="27"/>
    </row>
    <row r="2" customHeight="1" spans="1:12">
      <c r="A2" s="5" t="s">
        <v>1</v>
      </c>
      <c r="B2" s="5" t="s">
        <v>2</v>
      </c>
      <c r="C2" s="5" t="s">
        <v>3</v>
      </c>
      <c r="D2" s="5" t="s">
        <v>4</v>
      </c>
      <c r="E2" s="5" t="s">
        <v>5</v>
      </c>
      <c r="F2" s="6" t="s">
        <v>6</v>
      </c>
      <c r="G2" s="6" t="s">
        <v>7</v>
      </c>
      <c r="H2" s="6" t="s">
        <v>8</v>
      </c>
      <c r="J2" s="28" t="s">
        <v>9</v>
      </c>
      <c r="K2" s="29" t="s">
        <v>10</v>
      </c>
      <c r="L2" s="29" t="s">
        <v>11</v>
      </c>
    </row>
    <row r="3" ht="53.25" customHeight="1" spans="1:12">
      <c r="A3" s="13">
        <v>1</v>
      </c>
      <c r="B3" s="16" t="s">
        <v>12</v>
      </c>
      <c r="C3" s="10" t="s">
        <v>13</v>
      </c>
      <c r="D3" s="9" t="s">
        <v>14</v>
      </c>
      <c r="E3" s="9">
        <v>3</v>
      </c>
      <c r="F3" s="33">
        <v>60000</v>
      </c>
      <c r="G3" s="33">
        <f t="shared" ref="G3:G25" si="0">E3*F3</f>
        <v>180000</v>
      </c>
      <c r="H3" s="21"/>
      <c r="J3" s="34">
        <v>45500</v>
      </c>
      <c r="K3" s="34">
        <f t="shared" ref="K3:K19" si="1">E3*J3</f>
        <v>136500</v>
      </c>
      <c r="L3" s="35">
        <f t="shared" ref="L3:L18" si="2">(G3-K3)/G3</f>
        <v>0.241666666666667</v>
      </c>
    </row>
    <row r="4" ht="42" customHeight="1" spans="1:12">
      <c r="A4" s="13">
        <v>2</v>
      </c>
      <c r="B4" s="16" t="s">
        <v>15</v>
      </c>
      <c r="C4" s="10" t="s">
        <v>16</v>
      </c>
      <c r="D4" s="9" t="s">
        <v>14</v>
      </c>
      <c r="E4" s="9">
        <v>15</v>
      </c>
      <c r="F4" s="33">
        <v>4000</v>
      </c>
      <c r="G4" s="33">
        <f t="shared" si="0"/>
        <v>60000</v>
      </c>
      <c r="H4" s="14" t="s">
        <v>17</v>
      </c>
      <c r="J4" s="34">
        <v>2800</v>
      </c>
      <c r="K4" s="34">
        <f t="shared" si="1"/>
        <v>42000</v>
      </c>
      <c r="L4" s="35">
        <f t="shared" si="2"/>
        <v>0.3</v>
      </c>
    </row>
    <row r="5" ht="31.5" customHeight="1" spans="1:12">
      <c r="A5" s="13">
        <v>3</v>
      </c>
      <c r="B5" s="15" t="s">
        <v>18</v>
      </c>
      <c r="C5" s="10" t="s">
        <v>19</v>
      </c>
      <c r="D5" s="9" t="s">
        <v>20</v>
      </c>
      <c r="E5" s="9">
        <v>72</v>
      </c>
      <c r="F5" s="33">
        <v>370</v>
      </c>
      <c r="G5" s="33">
        <f t="shared" si="0"/>
        <v>26640</v>
      </c>
      <c r="H5" s="14"/>
      <c r="I5" s="36"/>
      <c r="J5" s="34">
        <v>150</v>
      </c>
      <c r="K5" s="34">
        <f t="shared" si="1"/>
        <v>10800</v>
      </c>
      <c r="L5" s="35">
        <f t="shared" si="2"/>
        <v>0.594594594594595</v>
      </c>
    </row>
    <row r="6" customHeight="1" spans="1:12">
      <c r="A6" s="13">
        <v>4</v>
      </c>
      <c r="B6" s="15" t="s">
        <v>21</v>
      </c>
      <c r="C6" s="10" t="s">
        <v>22</v>
      </c>
      <c r="D6" s="9" t="s">
        <v>14</v>
      </c>
      <c r="E6" s="9">
        <v>9</v>
      </c>
      <c r="F6" s="33">
        <v>2600</v>
      </c>
      <c r="G6" s="33">
        <f t="shared" si="0"/>
        <v>23400</v>
      </c>
      <c r="H6" s="14"/>
      <c r="I6" s="36"/>
      <c r="J6" s="34">
        <v>1650</v>
      </c>
      <c r="K6" s="34">
        <f t="shared" si="1"/>
        <v>14850</v>
      </c>
      <c r="L6" s="35">
        <f t="shared" si="2"/>
        <v>0.365384615384615</v>
      </c>
    </row>
    <row r="7" customHeight="1" spans="1:12">
      <c r="A7" s="13">
        <v>5</v>
      </c>
      <c r="B7" s="15" t="s">
        <v>23</v>
      </c>
      <c r="C7" s="10" t="s">
        <v>24</v>
      </c>
      <c r="D7" s="9" t="s">
        <v>14</v>
      </c>
      <c r="E7" s="9">
        <v>18</v>
      </c>
      <c r="F7" s="33">
        <v>1100</v>
      </c>
      <c r="G7" s="33">
        <f t="shared" si="0"/>
        <v>19800</v>
      </c>
      <c r="H7" s="14"/>
      <c r="I7" s="36"/>
      <c r="J7" s="34">
        <v>550</v>
      </c>
      <c r="K7" s="34">
        <f t="shared" si="1"/>
        <v>9900</v>
      </c>
      <c r="L7" s="35">
        <f t="shared" si="2"/>
        <v>0.5</v>
      </c>
    </row>
    <row r="8" ht="42" customHeight="1" spans="1:12">
      <c r="A8" s="13">
        <v>6</v>
      </c>
      <c r="B8" s="16" t="s">
        <v>25</v>
      </c>
      <c r="C8" s="10" t="s">
        <v>26</v>
      </c>
      <c r="D8" s="9" t="s">
        <v>14</v>
      </c>
      <c r="E8" s="9">
        <v>3</v>
      </c>
      <c r="F8" s="33">
        <v>60000</v>
      </c>
      <c r="G8" s="33">
        <f t="shared" si="0"/>
        <v>180000</v>
      </c>
      <c r="H8" s="21"/>
      <c r="J8" s="34">
        <v>40000</v>
      </c>
      <c r="K8" s="34">
        <f t="shared" si="1"/>
        <v>120000</v>
      </c>
      <c r="L8" s="35">
        <f t="shared" si="2"/>
        <v>0.333333333333333</v>
      </c>
    </row>
    <row r="9" ht="42" customHeight="1" spans="1:12">
      <c r="A9" s="13">
        <v>7</v>
      </c>
      <c r="B9" s="16" t="s">
        <v>27</v>
      </c>
      <c r="C9" s="10" t="s">
        <v>28</v>
      </c>
      <c r="D9" s="9" t="s">
        <v>14</v>
      </c>
      <c r="E9" s="9">
        <v>15</v>
      </c>
      <c r="F9" s="33">
        <v>4500</v>
      </c>
      <c r="G9" s="33">
        <f t="shared" si="0"/>
        <v>67500</v>
      </c>
      <c r="H9" s="14" t="s">
        <v>17</v>
      </c>
      <c r="J9" s="34">
        <v>3500</v>
      </c>
      <c r="K9" s="34">
        <f t="shared" si="1"/>
        <v>52500</v>
      </c>
      <c r="L9" s="35">
        <f t="shared" si="2"/>
        <v>0.222222222222222</v>
      </c>
    </row>
    <row r="10" customHeight="1" spans="1:12">
      <c r="A10" s="13">
        <v>8</v>
      </c>
      <c r="B10" s="16" t="s">
        <v>29</v>
      </c>
      <c r="C10" s="16" t="s">
        <v>30</v>
      </c>
      <c r="D10" s="9" t="s">
        <v>14</v>
      </c>
      <c r="E10" s="9">
        <v>9</v>
      </c>
      <c r="F10" s="33">
        <v>1600</v>
      </c>
      <c r="G10" s="33">
        <f t="shared" si="0"/>
        <v>14400</v>
      </c>
      <c r="H10" s="14"/>
      <c r="I10" s="36"/>
      <c r="J10" s="34">
        <v>1200</v>
      </c>
      <c r="K10" s="34">
        <f t="shared" si="1"/>
        <v>10800</v>
      </c>
      <c r="L10" s="35">
        <f t="shared" si="2"/>
        <v>0.25</v>
      </c>
    </row>
    <row r="11" ht="31" customHeight="1" spans="1:12">
      <c r="A11" s="13">
        <v>9</v>
      </c>
      <c r="B11" s="61" t="s">
        <v>31</v>
      </c>
      <c r="C11" s="16" t="s">
        <v>32</v>
      </c>
      <c r="D11" s="9" t="s">
        <v>33</v>
      </c>
      <c r="E11" s="9">
        <v>9</v>
      </c>
      <c r="F11" s="46">
        <v>6500</v>
      </c>
      <c r="G11" s="46">
        <f t="shared" si="0"/>
        <v>58500</v>
      </c>
      <c r="H11" s="12" t="s">
        <v>34</v>
      </c>
      <c r="I11" s="39" t="s">
        <v>35</v>
      </c>
      <c r="J11" s="34">
        <v>2880</v>
      </c>
      <c r="K11" s="34">
        <f t="shared" si="1"/>
        <v>25920</v>
      </c>
      <c r="L11" s="35">
        <f t="shared" si="2"/>
        <v>0.556923076923077</v>
      </c>
    </row>
    <row r="12" ht="42" customHeight="1" spans="1:12">
      <c r="A12" s="13">
        <v>10</v>
      </c>
      <c r="B12" s="16" t="s">
        <v>36</v>
      </c>
      <c r="C12" s="10" t="s">
        <v>37</v>
      </c>
      <c r="D12" s="9" t="s">
        <v>14</v>
      </c>
      <c r="E12" s="9">
        <v>3</v>
      </c>
      <c r="F12" s="33">
        <v>60000</v>
      </c>
      <c r="G12" s="33">
        <f t="shared" si="0"/>
        <v>180000</v>
      </c>
      <c r="H12" s="21"/>
      <c r="J12" s="34">
        <v>40000</v>
      </c>
      <c r="K12" s="34">
        <f t="shared" si="1"/>
        <v>120000</v>
      </c>
      <c r="L12" s="35">
        <f t="shared" si="2"/>
        <v>0.333333333333333</v>
      </c>
    </row>
    <row r="13" ht="42" customHeight="1" spans="1:12">
      <c r="A13" s="13">
        <v>11</v>
      </c>
      <c r="B13" s="9" t="s">
        <v>38</v>
      </c>
      <c r="C13" s="10" t="s">
        <v>39</v>
      </c>
      <c r="D13" s="9" t="s">
        <v>14</v>
      </c>
      <c r="E13" s="9">
        <v>3</v>
      </c>
      <c r="F13" s="33">
        <v>3000</v>
      </c>
      <c r="G13" s="33">
        <f t="shared" si="0"/>
        <v>9000</v>
      </c>
      <c r="H13" s="21"/>
      <c r="J13" s="34">
        <v>2400</v>
      </c>
      <c r="K13" s="34">
        <f t="shared" si="1"/>
        <v>7200</v>
      </c>
      <c r="L13" s="35">
        <f t="shared" si="2"/>
        <v>0.2</v>
      </c>
    </row>
    <row r="14" ht="42" customHeight="1" spans="1:12">
      <c r="A14" s="13">
        <v>12</v>
      </c>
      <c r="B14" s="9" t="s">
        <v>40</v>
      </c>
      <c r="C14" s="10" t="s">
        <v>41</v>
      </c>
      <c r="D14" s="9" t="s">
        <v>14</v>
      </c>
      <c r="E14" s="9">
        <v>12</v>
      </c>
      <c r="F14" s="33">
        <v>2350</v>
      </c>
      <c r="G14" s="33">
        <f t="shared" si="0"/>
        <v>28200</v>
      </c>
      <c r="H14" s="14" t="s">
        <v>17</v>
      </c>
      <c r="J14" s="34">
        <v>1880</v>
      </c>
      <c r="K14" s="34">
        <f t="shared" si="1"/>
        <v>22560</v>
      </c>
      <c r="L14" s="35">
        <f t="shared" si="2"/>
        <v>0.2</v>
      </c>
    </row>
    <row r="15" customHeight="1" spans="1:12">
      <c r="A15" s="13">
        <v>13</v>
      </c>
      <c r="B15" s="16" t="s">
        <v>42</v>
      </c>
      <c r="C15" s="16" t="s">
        <v>43</v>
      </c>
      <c r="D15" s="9" t="s">
        <v>14</v>
      </c>
      <c r="E15" s="9">
        <v>18</v>
      </c>
      <c r="F15" s="33">
        <v>2880</v>
      </c>
      <c r="G15" s="33">
        <f t="shared" si="0"/>
        <v>51840</v>
      </c>
      <c r="H15" s="14"/>
      <c r="I15" s="36"/>
      <c r="J15" s="34">
        <v>2550</v>
      </c>
      <c r="K15" s="34">
        <f t="shared" si="1"/>
        <v>45900</v>
      </c>
      <c r="L15" s="35">
        <f t="shared" si="2"/>
        <v>0.114583333333333</v>
      </c>
    </row>
    <row r="16" customHeight="1" spans="1:12">
      <c r="A16" s="13">
        <v>14</v>
      </c>
      <c r="B16" s="16" t="s">
        <v>44</v>
      </c>
      <c r="C16" s="10" t="s">
        <v>45</v>
      </c>
      <c r="D16" s="9" t="s">
        <v>14</v>
      </c>
      <c r="E16" s="9">
        <v>18</v>
      </c>
      <c r="F16" s="33">
        <v>150</v>
      </c>
      <c r="G16" s="33">
        <f t="shared" si="0"/>
        <v>2700</v>
      </c>
      <c r="H16" s="14"/>
      <c r="I16" s="36"/>
      <c r="J16" s="34">
        <v>100</v>
      </c>
      <c r="K16" s="34">
        <f t="shared" si="1"/>
        <v>1800</v>
      </c>
      <c r="L16" s="35">
        <f t="shared" si="2"/>
        <v>0.333333333333333</v>
      </c>
    </row>
    <row r="17" ht="27.75" customHeight="1" spans="1:12">
      <c r="A17" s="13">
        <v>15</v>
      </c>
      <c r="B17" s="16" t="s">
        <v>46</v>
      </c>
      <c r="C17" s="10" t="s">
        <v>47</v>
      </c>
      <c r="D17" s="9" t="s">
        <v>14</v>
      </c>
      <c r="E17" s="9">
        <v>9</v>
      </c>
      <c r="F17" s="33">
        <v>2200</v>
      </c>
      <c r="G17" s="33">
        <f t="shared" si="0"/>
        <v>19800</v>
      </c>
      <c r="H17" s="38"/>
      <c r="I17" s="39" t="s">
        <v>48</v>
      </c>
      <c r="J17" s="34">
        <v>1660</v>
      </c>
      <c r="K17" s="34">
        <f t="shared" si="1"/>
        <v>14940</v>
      </c>
      <c r="L17" s="35">
        <f t="shared" si="2"/>
        <v>0.245454545454545</v>
      </c>
    </row>
    <row r="18" customHeight="1" spans="1:12">
      <c r="A18" s="13">
        <v>16</v>
      </c>
      <c r="B18" s="16" t="s">
        <v>49</v>
      </c>
      <c r="C18" s="10" t="s">
        <v>50</v>
      </c>
      <c r="D18" s="9" t="s">
        <v>14</v>
      </c>
      <c r="E18" s="9">
        <v>9</v>
      </c>
      <c r="F18" s="33">
        <v>800</v>
      </c>
      <c r="G18" s="33">
        <f t="shared" si="0"/>
        <v>7200</v>
      </c>
      <c r="H18" s="14"/>
      <c r="I18" s="36"/>
      <c r="J18" s="34">
        <v>700</v>
      </c>
      <c r="K18" s="34">
        <f t="shared" si="1"/>
        <v>6300</v>
      </c>
      <c r="L18" s="35">
        <f t="shared" si="2"/>
        <v>0.125</v>
      </c>
    </row>
    <row r="19" ht="30" customHeight="1" spans="1:12">
      <c r="A19" s="13">
        <v>17</v>
      </c>
      <c r="B19" s="13" t="s">
        <v>51</v>
      </c>
      <c r="C19" s="61" t="s">
        <v>52</v>
      </c>
      <c r="D19" s="13" t="s">
        <v>53</v>
      </c>
      <c r="E19" s="13">
        <v>9</v>
      </c>
      <c r="F19" s="64">
        <v>800</v>
      </c>
      <c r="G19" s="64">
        <f t="shared" si="0"/>
        <v>7200</v>
      </c>
      <c r="H19" s="14" t="s">
        <v>54</v>
      </c>
      <c r="J19" s="48">
        <v>5000</v>
      </c>
      <c r="K19" s="48">
        <f t="shared" si="1"/>
        <v>45000</v>
      </c>
      <c r="L19" s="49">
        <f>(SUM(G19:G24)-K19)/SUM(G19:G24)</f>
        <v>0.280575539568345</v>
      </c>
    </row>
    <row r="20" ht="30" customHeight="1" spans="1:12">
      <c r="A20" s="13">
        <v>18</v>
      </c>
      <c r="B20" s="13" t="s">
        <v>55</v>
      </c>
      <c r="C20" s="61" t="s">
        <v>56</v>
      </c>
      <c r="D20" s="13" t="s">
        <v>57</v>
      </c>
      <c r="E20" s="13">
        <v>900</v>
      </c>
      <c r="F20" s="64">
        <v>6.5</v>
      </c>
      <c r="G20" s="64">
        <f t="shared" si="0"/>
        <v>5850</v>
      </c>
      <c r="H20" s="14" t="s">
        <v>58</v>
      </c>
      <c r="J20" s="50"/>
      <c r="K20" s="50"/>
      <c r="L20" s="51"/>
    </row>
    <row r="21" ht="30" customHeight="1" spans="1:12">
      <c r="A21" s="13">
        <v>19</v>
      </c>
      <c r="B21" s="13" t="s">
        <v>59</v>
      </c>
      <c r="C21" s="61" t="s">
        <v>60</v>
      </c>
      <c r="D21" s="13" t="s">
        <v>57</v>
      </c>
      <c r="E21" s="24">
        <v>2700</v>
      </c>
      <c r="F21" s="64">
        <v>6</v>
      </c>
      <c r="G21" s="64">
        <f t="shared" si="0"/>
        <v>16200</v>
      </c>
      <c r="H21" s="14" t="s">
        <v>61</v>
      </c>
      <c r="J21" s="50"/>
      <c r="K21" s="50"/>
      <c r="L21" s="51"/>
    </row>
    <row r="22" ht="30" customHeight="1" spans="1:12">
      <c r="A22" s="13">
        <v>20</v>
      </c>
      <c r="B22" s="13" t="s">
        <v>62</v>
      </c>
      <c r="C22" s="61" t="s">
        <v>63</v>
      </c>
      <c r="D22" s="13" t="s">
        <v>64</v>
      </c>
      <c r="E22" s="13">
        <v>9</v>
      </c>
      <c r="F22" s="64">
        <v>1000</v>
      </c>
      <c r="G22" s="64">
        <f t="shared" si="0"/>
        <v>9000</v>
      </c>
      <c r="H22" s="14"/>
      <c r="J22" s="50"/>
      <c r="K22" s="50"/>
      <c r="L22" s="51"/>
    </row>
    <row r="23" ht="30" customHeight="1" spans="1:12">
      <c r="A23" s="13">
        <v>21</v>
      </c>
      <c r="B23" s="13" t="s">
        <v>65</v>
      </c>
      <c r="C23" s="61" t="s">
        <v>66</v>
      </c>
      <c r="D23" s="13" t="s">
        <v>57</v>
      </c>
      <c r="E23" s="13">
        <v>450</v>
      </c>
      <c r="F23" s="64">
        <v>6</v>
      </c>
      <c r="G23" s="64">
        <f t="shared" si="0"/>
        <v>2700</v>
      </c>
      <c r="H23" s="14" t="s">
        <v>67</v>
      </c>
      <c r="J23" s="50"/>
      <c r="K23" s="50"/>
      <c r="L23" s="51"/>
    </row>
    <row r="24" ht="30" customHeight="1" spans="1:12">
      <c r="A24" s="13">
        <v>22</v>
      </c>
      <c r="B24" s="13" t="s">
        <v>68</v>
      </c>
      <c r="C24" s="16" t="s">
        <v>69</v>
      </c>
      <c r="D24" s="9" t="s">
        <v>70</v>
      </c>
      <c r="E24" s="9">
        <v>27</v>
      </c>
      <c r="F24" s="46">
        <v>800</v>
      </c>
      <c r="G24" s="46">
        <f t="shared" si="0"/>
        <v>21600</v>
      </c>
      <c r="H24" s="12" t="s">
        <v>71</v>
      </c>
      <c r="J24" s="53"/>
      <c r="K24" s="53"/>
      <c r="L24" s="54"/>
    </row>
    <row r="25" ht="30" customHeight="1" spans="1:12">
      <c r="A25" s="13">
        <v>23</v>
      </c>
      <c r="B25" s="13" t="s">
        <v>72</v>
      </c>
      <c r="C25" s="61" t="s">
        <v>73</v>
      </c>
      <c r="D25" s="13" t="s">
        <v>64</v>
      </c>
      <c r="E25" s="13">
        <v>9</v>
      </c>
      <c r="F25" s="64">
        <v>10000</v>
      </c>
      <c r="G25" s="64">
        <f t="shared" si="0"/>
        <v>90000</v>
      </c>
      <c r="H25" s="14"/>
      <c r="J25" s="34">
        <v>10000</v>
      </c>
      <c r="K25" s="34">
        <f>E25*J25</f>
        <v>90000</v>
      </c>
      <c r="L25" s="35">
        <f>(G25-K25)/G25</f>
        <v>0</v>
      </c>
    </row>
    <row r="26" ht="23" customHeight="1" spans="1:12">
      <c r="A26" s="63" t="s">
        <v>74</v>
      </c>
      <c r="B26" s="19"/>
      <c r="C26" s="19"/>
      <c r="D26" s="19"/>
      <c r="E26" s="20"/>
      <c r="F26" s="56">
        <f>SUM(G3:G25)</f>
        <v>1081530</v>
      </c>
      <c r="G26" s="56"/>
      <c r="H26" s="14"/>
      <c r="J26" s="47"/>
      <c r="K26" s="47">
        <f>SUM(K3:K25)</f>
        <v>776970</v>
      </c>
      <c r="L26" s="35">
        <f>(F26-K26)/F26</f>
        <v>0.281601065157693</v>
      </c>
    </row>
    <row r="28" customHeight="1" spans="1:12">
      <c r="F28" s="57"/>
      <c r="G28" s="57"/>
      <c r="I28" s="2"/>
    </row>
    <row r="29" customHeight="1" spans="1:12">
      <c r="F29" s="58" t="s">
        <v>75</v>
      </c>
      <c r="G29" s="59">
        <f>F26/1.13</f>
        <v>957106.194690266</v>
      </c>
      <c r="I29" s="2"/>
    </row>
    <row r="30" customHeight="1" spans="1:12">
      <c r="F30" s="58" t="s">
        <v>76</v>
      </c>
      <c r="G30" s="59">
        <f>K26/1.13</f>
        <v>687584.07079646</v>
      </c>
      <c r="I30" s="2"/>
    </row>
    <row r="31" customHeight="1" spans="1:12">
      <c r="F31" s="58" t="s">
        <v>77</v>
      </c>
      <c r="G31" s="59">
        <f>G29-G30</f>
        <v>269522.123893805</v>
      </c>
      <c r="I31" s="2"/>
    </row>
    <row r="32" customHeight="1" spans="1:12">
      <c r="F32" s="58" t="s">
        <v>78</v>
      </c>
      <c r="G32" s="60">
        <f>G31/G29</f>
        <v>0.281601065157693</v>
      </c>
      <c r="I32" s="2"/>
    </row>
    <row r="33" customHeight="1" spans="9:9">
      <c r="I33" s="2"/>
    </row>
  </sheetData>
  <mergeCells count="7">
    <mergeCell ref="A1:H1"/>
    <mergeCell ref="A26:E26"/>
    <mergeCell ref="F26:G26"/>
    <mergeCell ref="F28:G28"/>
    <mergeCell ref="J19:J24"/>
    <mergeCell ref="K19:K24"/>
    <mergeCell ref="L19:L24"/>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33"/>
  <sheetViews>
    <sheetView zoomScale="70" zoomScaleNormal="70" workbookViewId="0">
      <pane xSplit="1" ySplit="2" topLeftCell="B3" activePane="bottomRight" state="frozen"/>
      <selection/>
      <selection pane="topRight"/>
      <selection pane="bottomLeft"/>
      <selection pane="bottomRight" activeCell="X5" sqref="X5:AF25"/>
    </sheetView>
  </sheetViews>
  <sheetFormatPr defaultColWidth="10" defaultRowHeight="24.75" customHeight="1"/>
  <cols>
    <col min="1" max="1" width="6.13333333333333" style="2" customWidth="1"/>
    <col min="2" max="2" width="15.25" style="2" customWidth="1"/>
    <col min="3" max="4" width="12.85" style="24" customWidth="1"/>
    <col min="5" max="5" width="51.5083333333333" style="2" customWidth="1"/>
    <col min="6" max="6" width="7.25" style="2" customWidth="1"/>
    <col min="7" max="7" width="8.54166666666667" style="2" customWidth="1"/>
    <col min="8" max="8" width="11.7416666666667" style="25" customWidth="1"/>
    <col min="9" max="9" width="13.5083333333333" style="25" customWidth="1"/>
    <col min="10" max="10" width="17.1333333333333" style="4" customWidth="1"/>
    <col min="11" max="11" width="6.26666666666667" style="26" customWidth="1"/>
    <col min="12" max="12" width="11.725" style="2"/>
    <col min="13" max="13" width="17.125" style="2" customWidth="1"/>
    <col min="14" max="14" width="10" style="2"/>
    <col min="15" max="15" width="8.54166666666667" style="2" customWidth="1"/>
    <col min="16" max="38" width="10" style="2"/>
    <col min="39" max="39" width="4.08333333333333" style="2" customWidth="1"/>
    <col min="40" max="238" width="10" style="2"/>
    <col min="239" max="239" width="5" style="2" customWidth="1"/>
    <col min="240" max="240" width="11.625" style="2" customWidth="1"/>
    <col min="241" max="241" width="23.25" style="2" customWidth="1"/>
    <col min="242" max="242" width="21.25" style="2" customWidth="1"/>
    <col min="243" max="243" width="36" style="2" customWidth="1"/>
    <col min="244" max="245" width="5" style="2" customWidth="1"/>
    <col min="246" max="247" width="12.5083333333333" style="2" customWidth="1"/>
    <col min="248" max="248" width="31.25" style="2" customWidth="1"/>
    <col min="249" max="494" width="10" style="2"/>
    <col min="495" max="495" width="5" style="2" customWidth="1"/>
    <col min="496" max="496" width="11.625" style="2" customWidth="1"/>
    <col min="497" max="497" width="23.25" style="2" customWidth="1"/>
    <col min="498" max="498" width="21.25" style="2" customWidth="1"/>
    <col min="499" max="499" width="36" style="2" customWidth="1"/>
    <col min="500" max="501" width="5" style="2" customWidth="1"/>
    <col min="502" max="503" width="12.5083333333333" style="2" customWidth="1"/>
    <col min="504" max="504" width="31.25" style="2" customWidth="1"/>
    <col min="505" max="750" width="10" style="2"/>
    <col min="751" max="751" width="5" style="2" customWidth="1"/>
    <col min="752" max="752" width="11.625" style="2" customWidth="1"/>
    <col min="753" max="753" width="23.25" style="2" customWidth="1"/>
    <col min="754" max="754" width="21.25" style="2" customWidth="1"/>
    <col min="755" max="755" width="36" style="2" customWidth="1"/>
    <col min="756" max="757" width="5" style="2" customWidth="1"/>
    <col min="758" max="759" width="12.5083333333333" style="2" customWidth="1"/>
    <col min="760" max="760" width="31.25" style="2" customWidth="1"/>
    <col min="761" max="1006" width="10" style="2"/>
    <col min="1007" max="1007" width="5" style="2" customWidth="1"/>
    <col min="1008" max="1008" width="11.625" style="2" customWidth="1"/>
    <col min="1009" max="1009" width="23.25" style="2" customWidth="1"/>
    <col min="1010" max="1010" width="21.25" style="2" customWidth="1"/>
    <col min="1011" max="1011" width="36" style="2" customWidth="1"/>
    <col min="1012" max="1013" width="5" style="2" customWidth="1"/>
    <col min="1014" max="1015" width="12.5083333333333" style="2" customWidth="1"/>
    <col min="1016" max="1016" width="31.25" style="2" customWidth="1"/>
    <col min="1017" max="1262" width="10" style="2"/>
    <col min="1263" max="1263" width="5" style="2" customWidth="1"/>
    <col min="1264" max="1264" width="11.625" style="2" customWidth="1"/>
    <col min="1265" max="1265" width="23.25" style="2" customWidth="1"/>
    <col min="1266" max="1266" width="21.25" style="2" customWidth="1"/>
    <col min="1267" max="1267" width="36" style="2" customWidth="1"/>
    <col min="1268" max="1269" width="5" style="2" customWidth="1"/>
    <col min="1270" max="1271" width="12.5083333333333" style="2" customWidth="1"/>
    <col min="1272" max="1272" width="31.25" style="2" customWidth="1"/>
    <col min="1273" max="1518" width="10" style="2"/>
    <col min="1519" max="1519" width="5" style="2" customWidth="1"/>
    <col min="1520" max="1520" width="11.625" style="2" customWidth="1"/>
    <col min="1521" max="1521" width="23.25" style="2" customWidth="1"/>
    <col min="1522" max="1522" width="21.25" style="2" customWidth="1"/>
    <col min="1523" max="1523" width="36" style="2" customWidth="1"/>
    <col min="1524" max="1525" width="5" style="2" customWidth="1"/>
    <col min="1526" max="1527" width="12.5083333333333" style="2" customWidth="1"/>
    <col min="1528" max="1528" width="31.25" style="2" customWidth="1"/>
    <col min="1529" max="1774" width="10" style="2"/>
    <col min="1775" max="1775" width="5" style="2" customWidth="1"/>
    <col min="1776" max="1776" width="11.625" style="2" customWidth="1"/>
    <col min="1777" max="1777" width="23.25" style="2" customWidth="1"/>
    <col min="1778" max="1778" width="21.25" style="2" customWidth="1"/>
    <col min="1779" max="1779" width="36" style="2" customWidth="1"/>
    <col min="1780" max="1781" width="5" style="2" customWidth="1"/>
    <col min="1782" max="1783" width="12.5083333333333" style="2" customWidth="1"/>
    <col min="1784" max="1784" width="31.25" style="2" customWidth="1"/>
    <col min="1785" max="2030" width="10" style="2"/>
    <col min="2031" max="2031" width="5" style="2" customWidth="1"/>
    <col min="2032" max="2032" width="11.625" style="2" customWidth="1"/>
    <col min="2033" max="2033" width="23.25" style="2" customWidth="1"/>
    <col min="2034" max="2034" width="21.25" style="2" customWidth="1"/>
    <col min="2035" max="2035" width="36" style="2" customWidth="1"/>
    <col min="2036" max="2037" width="5" style="2" customWidth="1"/>
    <col min="2038" max="2039" width="12.5083333333333" style="2" customWidth="1"/>
    <col min="2040" max="2040" width="31.25" style="2" customWidth="1"/>
    <col min="2041" max="2286" width="10" style="2"/>
    <col min="2287" max="2287" width="5" style="2" customWidth="1"/>
    <col min="2288" max="2288" width="11.625" style="2" customWidth="1"/>
    <col min="2289" max="2289" width="23.25" style="2" customWidth="1"/>
    <col min="2290" max="2290" width="21.25" style="2" customWidth="1"/>
    <col min="2291" max="2291" width="36" style="2" customWidth="1"/>
    <col min="2292" max="2293" width="5" style="2" customWidth="1"/>
    <col min="2294" max="2295" width="12.5083333333333" style="2" customWidth="1"/>
    <col min="2296" max="2296" width="31.25" style="2" customWidth="1"/>
    <col min="2297" max="2542" width="10" style="2"/>
    <col min="2543" max="2543" width="5" style="2" customWidth="1"/>
    <col min="2544" max="2544" width="11.625" style="2" customWidth="1"/>
    <col min="2545" max="2545" width="23.25" style="2" customWidth="1"/>
    <col min="2546" max="2546" width="21.25" style="2" customWidth="1"/>
    <col min="2547" max="2547" width="36" style="2" customWidth="1"/>
    <col min="2548" max="2549" width="5" style="2" customWidth="1"/>
    <col min="2550" max="2551" width="12.5083333333333" style="2" customWidth="1"/>
    <col min="2552" max="2552" width="31.25" style="2" customWidth="1"/>
    <col min="2553" max="2798" width="10" style="2"/>
    <col min="2799" max="2799" width="5" style="2" customWidth="1"/>
    <col min="2800" max="2800" width="11.625" style="2" customWidth="1"/>
    <col min="2801" max="2801" width="23.25" style="2" customWidth="1"/>
    <col min="2802" max="2802" width="21.25" style="2" customWidth="1"/>
    <col min="2803" max="2803" width="36" style="2" customWidth="1"/>
    <col min="2804" max="2805" width="5" style="2" customWidth="1"/>
    <col min="2806" max="2807" width="12.5083333333333" style="2" customWidth="1"/>
    <col min="2808" max="2808" width="31.25" style="2" customWidth="1"/>
    <col min="2809" max="3054" width="10" style="2"/>
    <col min="3055" max="3055" width="5" style="2" customWidth="1"/>
    <col min="3056" max="3056" width="11.625" style="2" customWidth="1"/>
    <col min="3057" max="3057" width="23.25" style="2" customWidth="1"/>
    <col min="3058" max="3058" width="21.25" style="2" customWidth="1"/>
    <col min="3059" max="3059" width="36" style="2" customWidth="1"/>
    <col min="3060" max="3061" width="5" style="2" customWidth="1"/>
    <col min="3062" max="3063" width="12.5083333333333" style="2" customWidth="1"/>
    <col min="3064" max="3064" width="31.25" style="2" customWidth="1"/>
    <col min="3065" max="3310" width="10" style="2"/>
    <col min="3311" max="3311" width="5" style="2" customWidth="1"/>
    <col min="3312" max="3312" width="11.625" style="2" customWidth="1"/>
    <col min="3313" max="3313" width="23.25" style="2" customWidth="1"/>
    <col min="3314" max="3314" width="21.25" style="2" customWidth="1"/>
    <col min="3315" max="3315" width="36" style="2" customWidth="1"/>
    <col min="3316" max="3317" width="5" style="2" customWidth="1"/>
    <col min="3318" max="3319" width="12.5083333333333" style="2" customWidth="1"/>
    <col min="3320" max="3320" width="31.25" style="2" customWidth="1"/>
    <col min="3321" max="3566" width="10" style="2"/>
    <col min="3567" max="3567" width="5" style="2" customWidth="1"/>
    <col min="3568" max="3568" width="11.625" style="2" customWidth="1"/>
    <col min="3569" max="3569" width="23.25" style="2" customWidth="1"/>
    <col min="3570" max="3570" width="21.25" style="2" customWidth="1"/>
    <col min="3571" max="3571" width="36" style="2" customWidth="1"/>
    <col min="3572" max="3573" width="5" style="2" customWidth="1"/>
    <col min="3574" max="3575" width="12.5083333333333" style="2" customWidth="1"/>
    <col min="3576" max="3576" width="31.25" style="2" customWidth="1"/>
    <col min="3577" max="3822" width="10" style="2"/>
    <col min="3823" max="3823" width="5" style="2" customWidth="1"/>
    <col min="3824" max="3824" width="11.625" style="2" customWidth="1"/>
    <col min="3825" max="3825" width="23.25" style="2" customWidth="1"/>
    <col min="3826" max="3826" width="21.25" style="2" customWidth="1"/>
    <col min="3827" max="3827" width="36" style="2" customWidth="1"/>
    <col min="3828" max="3829" width="5" style="2" customWidth="1"/>
    <col min="3830" max="3831" width="12.5083333333333" style="2" customWidth="1"/>
    <col min="3832" max="3832" width="31.25" style="2" customWidth="1"/>
    <col min="3833" max="4078" width="10" style="2"/>
    <col min="4079" max="4079" width="5" style="2" customWidth="1"/>
    <col min="4080" max="4080" width="11.625" style="2" customWidth="1"/>
    <col min="4081" max="4081" width="23.25" style="2" customWidth="1"/>
    <col min="4082" max="4082" width="21.25" style="2" customWidth="1"/>
    <col min="4083" max="4083" width="36" style="2" customWidth="1"/>
    <col min="4084" max="4085" width="5" style="2" customWidth="1"/>
    <col min="4086" max="4087" width="12.5083333333333" style="2" customWidth="1"/>
    <col min="4088" max="4088" width="31.25" style="2" customWidth="1"/>
    <col min="4089" max="4334" width="10" style="2"/>
    <col min="4335" max="4335" width="5" style="2" customWidth="1"/>
    <col min="4336" max="4336" width="11.625" style="2" customWidth="1"/>
    <col min="4337" max="4337" width="23.25" style="2" customWidth="1"/>
    <col min="4338" max="4338" width="21.25" style="2" customWidth="1"/>
    <col min="4339" max="4339" width="36" style="2" customWidth="1"/>
    <col min="4340" max="4341" width="5" style="2" customWidth="1"/>
    <col min="4342" max="4343" width="12.5083333333333" style="2" customWidth="1"/>
    <col min="4344" max="4344" width="31.25" style="2" customWidth="1"/>
    <col min="4345" max="4590" width="10" style="2"/>
    <col min="4591" max="4591" width="5" style="2" customWidth="1"/>
    <col min="4592" max="4592" width="11.625" style="2" customWidth="1"/>
    <col min="4593" max="4593" width="23.25" style="2" customWidth="1"/>
    <col min="4594" max="4594" width="21.25" style="2" customWidth="1"/>
    <col min="4595" max="4595" width="36" style="2" customWidth="1"/>
    <col min="4596" max="4597" width="5" style="2" customWidth="1"/>
    <col min="4598" max="4599" width="12.5083333333333" style="2" customWidth="1"/>
    <col min="4600" max="4600" width="31.25" style="2" customWidth="1"/>
    <col min="4601" max="4846" width="10" style="2"/>
    <col min="4847" max="4847" width="5" style="2" customWidth="1"/>
    <col min="4848" max="4848" width="11.625" style="2" customWidth="1"/>
    <col min="4849" max="4849" width="23.25" style="2" customWidth="1"/>
    <col min="4850" max="4850" width="21.25" style="2" customWidth="1"/>
    <col min="4851" max="4851" width="36" style="2" customWidth="1"/>
    <col min="4852" max="4853" width="5" style="2" customWidth="1"/>
    <col min="4854" max="4855" width="12.5083333333333" style="2" customWidth="1"/>
    <col min="4856" max="4856" width="31.25" style="2" customWidth="1"/>
    <col min="4857" max="5102" width="10" style="2"/>
    <col min="5103" max="5103" width="5" style="2" customWidth="1"/>
    <col min="5104" max="5104" width="11.625" style="2" customWidth="1"/>
    <col min="5105" max="5105" width="23.25" style="2" customWidth="1"/>
    <col min="5106" max="5106" width="21.25" style="2" customWidth="1"/>
    <col min="5107" max="5107" width="36" style="2" customWidth="1"/>
    <col min="5108" max="5109" width="5" style="2" customWidth="1"/>
    <col min="5110" max="5111" width="12.5083333333333" style="2" customWidth="1"/>
    <col min="5112" max="5112" width="31.25" style="2" customWidth="1"/>
    <col min="5113" max="5358" width="10" style="2"/>
    <col min="5359" max="5359" width="5" style="2" customWidth="1"/>
    <col min="5360" max="5360" width="11.625" style="2" customWidth="1"/>
    <col min="5361" max="5361" width="23.25" style="2" customWidth="1"/>
    <col min="5362" max="5362" width="21.25" style="2" customWidth="1"/>
    <col min="5363" max="5363" width="36" style="2" customWidth="1"/>
    <col min="5364" max="5365" width="5" style="2" customWidth="1"/>
    <col min="5366" max="5367" width="12.5083333333333" style="2" customWidth="1"/>
    <col min="5368" max="5368" width="31.25" style="2" customWidth="1"/>
    <col min="5369" max="5614" width="10" style="2"/>
    <col min="5615" max="5615" width="5" style="2" customWidth="1"/>
    <col min="5616" max="5616" width="11.625" style="2" customWidth="1"/>
    <col min="5617" max="5617" width="23.25" style="2" customWidth="1"/>
    <col min="5618" max="5618" width="21.25" style="2" customWidth="1"/>
    <col min="5619" max="5619" width="36" style="2" customWidth="1"/>
    <col min="5620" max="5621" width="5" style="2" customWidth="1"/>
    <col min="5622" max="5623" width="12.5083333333333" style="2" customWidth="1"/>
    <col min="5624" max="5624" width="31.25" style="2" customWidth="1"/>
    <col min="5625" max="5870" width="10" style="2"/>
    <col min="5871" max="5871" width="5" style="2" customWidth="1"/>
    <col min="5872" max="5872" width="11.625" style="2" customWidth="1"/>
    <col min="5873" max="5873" width="23.25" style="2" customWidth="1"/>
    <col min="5874" max="5874" width="21.25" style="2" customWidth="1"/>
    <col min="5875" max="5875" width="36" style="2" customWidth="1"/>
    <col min="5876" max="5877" width="5" style="2" customWidth="1"/>
    <col min="5878" max="5879" width="12.5083333333333" style="2" customWidth="1"/>
    <col min="5880" max="5880" width="31.25" style="2" customWidth="1"/>
    <col min="5881" max="6126" width="10" style="2"/>
    <col min="6127" max="6127" width="5" style="2" customWidth="1"/>
    <col min="6128" max="6128" width="11.625" style="2" customWidth="1"/>
    <col min="6129" max="6129" width="23.25" style="2" customWidth="1"/>
    <col min="6130" max="6130" width="21.25" style="2" customWidth="1"/>
    <col min="6131" max="6131" width="36" style="2" customWidth="1"/>
    <col min="6132" max="6133" width="5" style="2" customWidth="1"/>
    <col min="6134" max="6135" width="12.5083333333333" style="2" customWidth="1"/>
    <col min="6136" max="6136" width="31.25" style="2" customWidth="1"/>
    <col min="6137" max="6382" width="10" style="2"/>
    <col min="6383" max="6383" width="5" style="2" customWidth="1"/>
    <col min="6384" max="6384" width="11.625" style="2" customWidth="1"/>
    <col min="6385" max="6385" width="23.25" style="2" customWidth="1"/>
    <col min="6386" max="6386" width="21.25" style="2" customWidth="1"/>
    <col min="6387" max="6387" width="36" style="2" customWidth="1"/>
    <col min="6388" max="6389" width="5" style="2" customWidth="1"/>
    <col min="6390" max="6391" width="12.5083333333333" style="2" customWidth="1"/>
    <col min="6392" max="6392" width="31.25" style="2" customWidth="1"/>
    <col min="6393" max="6638" width="10" style="2"/>
    <col min="6639" max="6639" width="5" style="2" customWidth="1"/>
    <col min="6640" max="6640" width="11.625" style="2" customWidth="1"/>
    <col min="6641" max="6641" width="23.25" style="2" customWidth="1"/>
    <col min="6642" max="6642" width="21.25" style="2" customWidth="1"/>
    <col min="6643" max="6643" width="36" style="2" customWidth="1"/>
    <col min="6644" max="6645" width="5" style="2" customWidth="1"/>
    <col min="6646" max="6647" width="12.5083333333333" style="2" customWidth="1"/>
    <col min="6648" max="6648" width="31.25" style="2" customWidth="1"/>
    <col min="6649" max="6894" width="10" style="2"/>
    <col min="6895" max="6895" width="5" style="2" customWidth="1"/>
    <col min="6896" max="6896" width="11.625" style="2" customWidth="1"/>
    <col min="6897" max="6897" width="23.25" style="2" customWidth="1"/>
    <col min="6898" max="6898" width="21.25" style="2" customWidth="1"/>
    <col min="6899" max="6899" width="36" style="2" customWidth="1"/>
    <col min="6900" max="6901" width="5" style="2" customWidth="1"/>
    <col min="6902" max="6903" width="12.5083333333333" style="2" customWidth="1"/>
    <col min="6904" max="6904" width="31.25" style="2" customWidth="1"/>
    <col min="6905" max="7150" width="10" style="2"/>
    <col min="7151" max="7151" width="5" style="2" customWidth="1"/>
    <col min="7152" max="7152" width="11.625" style="2" customWidth="1"/>
    <col min="7153" max="7153" width="23.25" style="2" customWidth="1"/>
    <col min="7154" max="7154" width="21.25" style="2" customWidth="1"/>
    <col min="7155" max="7155" width="36" style="2" customWidth="1"/>
    <col min="7156" max="7157" width="5" style="2" customWidth="1"/>
    <col min="7158" max="7159" width="12.5083333333333" style="2" customWidth="1"/>
    <col min="7160" max="7160" width="31.25" style="2" customWidth="1"/>
    <col min="7161" max="7406" width="10" style="2"/>
    <col min="7407" max="7407" width="5" style="2" customWidth="1"/>
    <col min="7408" max="7408" width="11.625" style="2" customWidth="1"/>
    <col min="7409" max="7409" width="23.25" style="2" customWidth="1"/>
    <col min="7410" max="7410" width="21.25" style="2" customWidth="1"/>
    <col min="7411" max="7411" width="36" style="2" customWidth="1"/>
    <col min="7412" max="7413" width="5" style="2" customWidth="1"/>
    <col min="7414" max="7415" width="12.5083333333333" style="2" customWidth="1"/>
    <col min="7416" max="7416" width="31.25" style="2" customWidth="1"/>
    <col min="7417" max="7662" width="10" style="2"/>
    <col min="7663" max="7663" width="5" style="2" customWidth="1"/>
    <col min="7664" max="7664" width="11.625" style="2" customWidth="1"/>
    <col min="7665" max="7665" width="23.25" style="2" customWidth="1"/>
    <col min="7666" max="7666" width="21.25" style="2" customWidth="1"/>
    <col min="7667" max="7667" width="36" style="2" customWidth="1"/>
    <col min="7668" max="7669" width="5" style="2" customWidth="1"/>
    <col min="7670" max="7671" width="12.5083333333333" style="2" customWidth="1"/>
    <col min="7672" max="7672" width="31.25" style="2" customWidth="1"/>
    <col min="7673" max="7918" width="10" style="2"/>
    <col min="7919" max="7919" width="5" style="2" customWidth="1"/>
    <col min="7920" max="7920" width="11.625" style="2" customWidth="1"/>
    <col min="7921" max="7921" width="23.25" style="2" customWidth="1"/>
    <col min="7922" max="7922" width="21.25" style="2" customWidth="1"/>
    <col min="7923" max="7923" width="36" style="2" customWidth="1"/>
    <col min="7924" max="7925" width="5" style="2" customWidth="1"/>
    <col min="7926" max="7927" width="12.5083333333333" style="2" customWidth="1"/>
    <col min="7928" max="7928" width="31.25" style="2" customWidth="1"/>
    <col min="7929" max="8174" width="10" style="2"/>
    <col min="8175" max="8175" width="5" style="2" customWidth="1"/>
    <col min="8176" max="8176" width="11.625" style="2" customWidth="1"/>
    <col min="8177" max="8177" width="23.25" style="2" customWidth="1"/>
    <col min="8178" max="8178" width="21.25" style="2" customWidth="1"/>
    <col min="8179" max="8179" width="36" style="2" customWidth="1"/>
    <col min="8180" max="8181" width="5" style="2" customWidth="1"/>
    <col min="8182" max="8183" width="12.5083333333333" style="2" customWidth="1"/>
    <col min="8184" max="8184" width="31.25" style="2" customWidth="1"/>
    <col min="8185" max="8430" width="10" style="2"/>
    <col min="8431" max="8431" width="5" style="2" customWidth="1"/>
    <col min="8432" max="8432" width="11.625" style="2" customWidth="1"/>
    <col min="8433" max="8433" width="23.25" style="2" customWidth="1"/>
    <col min="8434" max="8434" width="21.25" style="2" customWidth="1"/>
    <col min="8435" max="8435" width="36" style="2" customWidth="1"/>
    <col min="8436" max="8437" width="5" style="2" customWidth="1"/>
    <col min="8438" max="8439" width="12.5083333333333" style="2" customWidth="1"/>
    <col min="8440" max="8440" width="31.25" style="2" customWidth="1"/>
    <col min="8441" max="8686" width="10" style="2"/>
    <col min="8687" max="8687" width="5" style="2" customWidth="1"/>
    <col min="8688" max="8688" width="11.625" style="2" customWidth="1"/>
    <col min="8689" max="8689" width="23.25" style="2" customWidth="1"/>
    <col min="8690" max="8690" width="21.25" style="2" customWidth="1"/>
    <col min="8691" max="8691" width="36" style="2" customWidth="1"/>
    <col min="8692" max="8693" width="5" style="2" customWidth="1"/>
    <col min="8694" max="8695" width="12.5083333333333" style="2" customWidth="1"/>
    <col min="8696" max="8696" width="31.25" style="2" customWidth="1"/>
    <col min="8697" max="8942" width="10" style="2"/>
    <col min="8943" max="8943" width="5" style="2" customWidth="1"/>
    <col min="8944" max="8944" width="11.625" style="2" customWidth="1"/>
    <col min="8945" max="8945" width="23.25" style="2" customWidth="1"/>
    <col min="8946" max="8946" width="21.25" style="2" customWidth="1"/>
    <col min="8947" max="8947" width="36" style="2" customWidth="1"/>
    <col min="8948" max="8949" width="5" style="2" customWidth="1"/>
    <col min="8950" max="8951" width="12.5083333333333" style="2" customWidth="1"/>
    <col min="8952" max="8952" width="31.25" style="2" customWidth="1"/>
    <col min="8953" max="9198" width="10" style="2"/>
    <col min="9199" max="9199" width="5" style="2" customWidth="1"/>
    <col min="9200" max="9200" width="11.625" style="2" customWidth="1"/>
    <col min="9201" max="9201" width="23.25" style="2" customWidth="1"/>
    <col min="9202" max="9202" width="21.25" style="2" customWidth="1"/>
    <col min="9203" max="9203" width="36" style="2" customWidth="1"/>
    <col min="9204" max="9205" width="5" style="2" customWidth="1"/>
    <col min="9206" max="9207" width="12.5083333333333" style="2" customWidth="1"/>
    <col min="9208" max="9208" width="31.25" style="2" customWidth="1"/>
    <col min="9209" max="9454" width="10" style="2"/>
    <col min="9455" max="9455" width="5" style="2" customWidth="1"/>
    <col min="9456" max="9456" width="11.625" style="2" customWidth="1"/>
    <col min="9457" max="9457" width="23.25" style="2" customWidth="1"/>
    <col min="9458" max="9458" width="21.25" style="2" customWidth="1"/>
    <col min="9459" max="9459" width="36" style="2" customWidth="1"/>
    <col min="9460" max="9461" width="5" style="2" customWidth="1"/>
    <col min="9462" max="9463" width="12.5083333333333" style="2" customWidth="1"/>
    <col min="9464" max="9464" width="31.25" style="2" customWidth="1"/>
    <col min="9465" max="9710" width="10" style="2"/>
    <col min="9711" max="9711" width="5" style="2" customWidth="1"/>
    <col min="9712" max="9712" width="11.625" style="2" customWidth="1"/>
    <col min="9713" max="9713" width="23.25" style="2" customWidth="1"/>
    <col min="9714" max="9714" width="21.25" style="2" customWidth="1"/>
    <col min="9715" max="9715" width="36" style="2" customWidth="1"/>
    <col min="9716" max="9717" width="5" style="2" customWidth="1"/>
    <col min="9718" max="9719" width="12.5083333333333" style="2" customWidth="1"/>
    <col min="9720" max="9720" width="31.25" style="2" customWidth="1"/>
    <col min="9721" max="9966" width="10" style="2"/>
    <col min="9967" max="9967" width="5" style="2" customWidth="1"/>
    <col min="9968" max="9968" width="11.625" style="2" customWidth="1"/>
    <col min="9969" max="9969" width="23.25" style="2" customWidth="1"/>
    <col min="9970" max="9970" width="21.25" style="2" customWidth="1"/>
    <col min="9971" max="9971" width="36" style="2" customWidth="1"/>
    <col min="9972" max="9973" width="5" style="2" customWidth="1"/>
    <col min="9974" max="9975" width="12.5083333333333" style="2" customWidth="1"/>
    <col min="9976" max="9976" width="31.25" style="2" customWidth="1"/>
    <col min="9977" max="10222" width="10" style="2"/>
    <col min="10223" max="10223" width="5" style="2" customWidth="1"/>
    <col min="10224" max="10224" width="11.625" style="2" customWidth="1"/>
    <col min="10225" max="10225" width="23.25" style="2" customWidth="1"/>
    <col min="10226" max="10226" width="21.25" style="2" customWidth="1"/>
    <col min="10227" max="10227" width="36" style="2" customWidth="1"/>
    <col min="10228" max="10229" width="5" style="2" customWidth="1"/>
    <col min="10230" max="10231" width="12.5083333333333" style="2" customWidth="1"/>
    <col min="10232" max="10232" width="31.25" style="2" customWidth="1"/>
    <col min="10233" max="10478" width="10" style="2"/>
    <col min="10479" max="10479" width="5" style="2" customWidth="1"/>
    <col min="10480" max="10480" width="11.625" style="2" customWidth="1"/>
    <col min="10481" max="10481" width="23.25" style="2" customWidth="1"/>
    <col min="10482" max="10482" width="21.25" style="2" customWidth="1"/>
    <col min="10483" max="10483" width="36" style="2" customWidth="1"/>
    <col min="10484" max="10485" width="5" style="2" customWidth="1"/>
    <col min="10486" max="10487" width="12.5083333333333" style="2" customWidth="1"/>
    <col min="10488" max="10488" width="31.25" style="2" customWidth="1"/>
    <col min="10489" max="10734" width="10" style="2"/>
    <col min="10735" max="10735" width="5" style="2" customWidth="1"/>
    <col min="10736" max="10736" width="11.625" style="2" customWidth="1"/>
    <col min="10737" max="10737" width="23.25" style="2" customWidth="1"/>
    <col min="10738" max="10738" width="21.25" style="2" customWidth="1"/>
    <col min="10739" max="10739" width="36" style="2" customWidth="1"/>
    <col min="10740" max="10741" width="5" style="2" customWidth="1"/>
    <col min="10742" max="10743" width="12.5083333333333" style="2" customWidth="1"/>
    <col min="10744" max="10744" width="31.25" style="2" customWidth="1"/>
    <col min="10745" max="10990" width="10" style="2"/>
    <col min="10991" max="10991" width="5" style="2" customWidth="1"/>
    <col min="10992" max="10992" width="11.625" style="2" customWidth="1"/>
    <col min="10993" max="10993" width="23.25" style="2" customWidth="1"/>
    <col min="10994" max="10994" width="21.25" style="2" customWidth="1"/>
    <col min="10995" max="10995" width="36" style="2" customWidth="1"/>
    <col min="10996" max="10997" width="5" style="2" customWidth="1"/>
    <col min="10998" max="10999" width="12.5083333333333" style="2" customWidth="1"/>
    <col min="11000" max="11000" width="31.25" style="2" customWidth="1"/>
    <col min="11001" max="11246" width="10" style="2"/>
    <col min="11247" max="11247" width="5" style="2" customWidth="1"/>
    <col min="11248" max="11248" width="11.625" style="2" customWidth="1"/>
    <col min="11249" max="11249" width="23.25" style="2" customWidth="1"/>
    <col min="11250" max="11250" width="21.25" style="2" customWidth="1"/>
    <col min="11251" max="11251" width="36" style="2" customWidth="1"/>
    <col min="11252" max="11253" width="5" style="2" customWidth="1"/>
    <col min="11254" max="11255" width="12.5083333333333" style="2" customWidth="1"/>
    <col min="11256" max="11256" width="31.25" style="2" customWidth="1"/>
    <col min="11257" max="11502" width="10" style="2"/>
    <col min="11503" max="11503" width="5" style="2" customWidth="1"/>
    <col min="11504" max="11504" width="11.625" style="2" customWidth="1"/>
    <col min="11505" max="11505" width="23.25" style="2" customWidth="1"/>
    <col min="11506" max="11506" width="21.25" style="2" customWidth="1"/>
    <col min="11507" max="11507" width="36" style="2" customWidth="1"/>
    <col min="11508" max="11509" width="5" style="2" customWidth="1"/>
    <col min="11510" max="11511" width="12.5083333333333" style="2" customWidth="1"/>
    <col min="11512" max="11512" width="31.25" style="2" customWidth="1"/>
    <col min="11513" max="11758" width="10" style="2"/>
    <col min="11759" max="11759" width="5" style="2" customWidth="1"/>
    <col min="11760" max="11760" width="11.625" style="2" customWidth="1"/>
    <col min="11761" max="11761" width="23.25" style="2" customWidth="1"/>
    <col min="11762" max="11762" width="21.25" style="2" customWidth="1"/>
    <col min="11763" max="11763" width="36" style="2" customWidth="1"/>
    <col min="11764" max="11765" width="5" style="2" customWidth="1"/>
    <col min="11766" max="11767" width="12.5083333333333" style="2" customWidth="1"/>
    <col min="11768" max="11768" width="31.25" style="2" customWidth="1"/>
    <col min="11769" max="12014" width="10" style="2"/>
    <col min="12015" max="12015" width="5" style="2" customWidth="1"/>
    <col min="12016" max="12016" width="11.625" style="2" customWidth="1"/>
    <col min="12017" max="12017" width="23.25" style="2" customWidth="1"/>
    <col min="12018" max="12018" width="21.25" style="2" customWidth="1"/>
    <col min="12019" max="12019" width="36" style="2" customWidth="1"/>
    <col min="12020" max="12021" width="5" style="2" customWidth="1"/>
    <col min="12022" max="12023" width="12.5083333333333" style="2" customWidth="1"/>
    <col min="12024" max="12024" width="31.25" style="2" customWidth="1"/>
    <col min="12025" max="12270" width="10" style="2"/>
    <col min="12271" max="12271" width="5" style="2" customWidth="1"/>
    <col min="12272" max="12272" width="11.625" style="2" customWidth="1"/>
    <col min="12273" max="12273" width="23.25" style="2" customWidth="1"/>
    <col min="12274" max="12274" width="21.25" style="2" customWidth="1"/>
    <col min="12275" max="12275" width="36" style="2" customWidth="1"/>
    <col min="12276" max="12277" width="5" style="2" customWidth="1"/>
    <col min="12278" max="12279" width="12.5083333333333" style="2" customWidth="1"/>
    <col min="12280" max="12280" width="31.25" style="2" customWidth="1"/>
    <col min="12281" max="12526" width="10" style="2"/>
    <col min="12527" max="12527" width="5" style="2" customWidth="1"/>
    <col min="12528" max="12528" width="11.625" style="2" customWidth="1"/>
    <col min="12529" max="12529" width="23.25" style="2" customWidth="1"/>
    <col min="12530" max="12530" width="21.25" style="2" customWidth="1"/>
    <col min="12531" max="12531" width="36" style="2" customWidth="1"/>
    <col min="12532" max="12533" width="5" style="2" customWidth="1"/>
    <col min="12534" max="12535" width="12.5083333333333" style="2" customWidth="1"/>
    <col min="12536" max="12536" width="31.25" style="2" customWidth="1"/>
    <col min="12537" max="12782" width="10" style="2"/>
    <col min="12783" max="12783" width="5" style="2" customWidth="1"/>
    <col min="12784" max="12784" width="11.625" style="2" customWidth="1"/>
    <col min="12785" max="12785" width="23.25" style="2" customWidth="1"/>
    <col min="12786" max="12786" width="21.25" style="2" customWidth="1"/>
    <col min="12787" max="12787" width="36" style="2" customWidth="1"/>
    <col min="12788" max="12789" width="5" style="2" customWidth="1"/>
    <col min="12790" max="12791" width="12.5083333333333" style="2" customWidth="1"/>
    <col min="12792" max="12792" width="31.25" style="2" customWidth="1"/>
    <col min="12793" max="13038" width="10" style="2"/>
    <col min="13039" max="13039" width="5" style="2" customWidth="1"/>
    <col min="13040" max="13040" width="11.625" style="2" customWidth="1"/>
    <col min="13041" max="13041" width="23.25" style="2" customWidth="1"/>
    <col min="13042" max="13042" width="21.25" style="2" customWidth="1"/>
    <col min="13043" max="13043" width="36" style="2" customWidth="1"/>
    <col min="13044" max="13045" width="5" style="2" customWidth="1"/>
    <col min="13046" max="13047" width="12.5083333333333" style="2" customWidth="1"/>
    <col min="13048" max="13048" width="31.25" style="2" customWidth="1"/>
    <col min="13049" max="13294" width="10" style="2"/>
    <col min="13295" max="13295" width="5" style="2" customWidth="1"/>
    <col min="13296" max="13296" width="11.625" style="2" customWidth="1"/>
    <col min="13297" max="13297" width="23.25" style="2" customWidth="1"/>
    <col min="13298" max="13298" width="21.25" style="2" customWidth="1"/>
    <col min="13299" max="13299" width="36" style="2" customWidth="1"/>
    <col min="13300" max="13301" width="5" style="2" customWidth="1"/>
    <col min="13302" max="13303" width="12.5083333333333" style="2" customWidth="1"/>
    <col min="13304" max="13304" width="31.25" style="2" customWidth="1"/>
    <col min="13305" max="13550" width="10" style="2"/>
    <col min="13551" max="13551" width="5" style="2" customWidth="1"/>
    <col min="13552" max="13552" width="11.625" style="2" customWidth="1"/>
    <col min="13553" max="13553" width="23.25" style="2" customWidth="1"/>
    <col min="13554" max="13554" width="21.25" style="2" customWidth="1"/>
    <col min="13555" max="13555" width="36" style="2" customWidth="1"/>
    <col min="13556" max="13557" width="5" style="2" customWidth="1"/>
    <col min="13558" max="13559" width="12.5083333333333" style="2" customWidth="1"/>
    <col min="13560" max="13560" width="31.25" style="2" customWidth="1"/>
    <col min="13561" max="13806" width="10" style="2"/>
    <col min="13807" max="13807" width="5" style="2" customWidth="1"/>
    <col min="13808" max="13808" width="11.625" style="2" customWidth="1"/>
    <col min="13809" max="13809" width="23.25" style="2" customWidth="1"/>
    <col min="13810" max="13810" width="21.25" style="2" customWidth="1"/>
    <col min="13811" max="13811" width="36" style="2" customWidth="1"/>
    <col min="13812" max="13813" width="5" style="2" customWidth="1"/>
    <col min="13814" max="13815" width="12.5083333333333" style="2" customWidth="1"/>
    <col min="13816" max="13816" width="31.25" style="2" customWidth="1"/>
    <col min="13817" max="14062" width="10" style="2"/>
    <col min="14063" max="14063" width="5" style="2" customWidth="1"/>
    <col min="14064" max="14064" width="11.625" style="2" customWidth="1"/>
    <col min="14065" max="14065" width="23.25" style="2" customWidth="1"/>
    <col min="14066" max="14066" width="21.25" style="2" customWidth="1"/>
    <col min="14067" max="14067" width="36" style="2" customWidth="1"/>
    <col min="14068" max="14069" width="5" style="2" customWidth="1"/>
    <col min="14070" max="14071" width="12.5083333333333" style="2" customWidth="1"/>
    <col min="14072" max="14072" width="31.25" style="2" customWidth="1"/>
    <col min="14073" max="14318" width="10" style="2"/>
    <col min="14319" max="14319" width="5" style="2" customWidth="1"/>
    <col min="14320" max="14320" width="11.625" style="2" customWidth="1"/>
    <col min="14321" max="14321" width="23.25" style="2" customWidth="1"/>
    <col min="14322" max="14322" width="21.25" style="2" customWidth="1"/>
    <col min="14323" max="14323" width="36" style="2" customWidth="1"/>
    <col min="14324" max="14325" width="5" style="2" customWidth="1"/>
    <col min="14326" max="14327" width="12.5083333333333" style="2" customWidth="1"/>
    <col min="14328" max="14328" width="31.25" style="2" customWidth="1"/>
    <col min="14329" max="14574" width="10" style="2"/>
    <col min="14575" max="14575" width="5" style="2" customWidth="1"/>
    <col min="14576" max="14576" width="11.625" style="2" customWidth="1"/>
    <col min="14577" max="14577" width="23.25" style="2" customWidth="1"/>
    <col min="14578" max="14578" width="21.25" style="2" customWidth="1"/>
    <col min="14579" max="14579" width="36" style="2" customWidth="1"/>
    <col min="14580" max="14581" width="5" style="2" customWidth="1"/>
    <col min="14582" max="14583" width="12.5083333333333" style="2" customWidth="1"/>
    <col min="14584" max="14584" width="31.25" style="2" customWidth="1"/>
    <col min="14585" max="14830" width="10" style="2"/>
    <col min="14831" max="14831" width="5" style="2" customWidth="1"/>
    <col min="14832" max="14832" width="11.625" style="2" customWidth="1"/>
    <col min="14833" max="14833" width="23.25" style="2" customWidth="1"/>
    <col min="14834" max="14834" width="21.25" style="2" customWidth="1"/>
    <col min="14835" max="14835" width="36" style="2" customWidth="1"/>
    <col min="14836" max="14837" width="5" style="2" customWidth="1"/>
    <col min="14838" max="14839" width="12.5083333333333" style="2" customWidth="1"/>
    <col min="14840" max="14840" width="31.25" style="2" customWidth="1"/>
    <col min="14841" max="15086" width="10" style="2"/>
    <col min="15087" max="15087" width="5" style="2" customWidth="1"/>
    <col min="15088" max="15088" width="11.625" style="2" customWidth="1"/>
    <col min="15089" max="15089" width="23.25" style="2" customWidth="1"/>
    <col min="15090" max="15090" width="21.25" style="2" customWidth="1"/>
    <col min="15091" max="15091" width="36" style="2" customWidth="1"/>
    <col min="15092" max="15093" width="5" style="2" customWidth="1"/>
    <col min="15094" max="15095" width="12.5083333333333" style="2" customWidth="1"/>
    <col min="15096" max="15096" width="31.25" style="2" customWidth="1"/>
    <col min="15097" max="15342" width="10" style="2"/>
    <col min="15343" max="15343" width="5" style="2" customWidth="1"/>
    <col min="15344" max="15344" width="11.625" style="2" customWidth="1"/>
    <col min="15345" max="15345" width="23.25" style="2" customWidth="1"/>
    <col min="15346" max="15346" width="21.25" style="2" customWidth="1"/>
    <col min="15347" max="15347" width="36" style="2" customWidth="1"/>
    <col min="15348" max="15349" width="5" style="2" customWidth="1"/>
    <col min="15350" max="15351" width="12.5083333333333" style="2" customWidth="1"/>
    <col min="15352" max="15352" width="31.25" style="2" customWidth="1"/>
    <col min="15353" max="15598" width="10" style="2"/>
    <col min="15599" max="15599" width="5" style="2" customWidth="1"/>
    <col min="15600" max="15600" width="11.625" style="2" customWidth="1"/>
    <col min="15601" max="15601" width="23.25" style="2" customWidth="1"/>
    <col min="15602" max="15602" width="21.25" style="2" customWidth="1"/>
    <col min="15603" max="15603" width="36" style="2" customWidth="1"/>
    <col min="15604" max="15605" width="5" style="2" customWidth="1"/>
    <col min="15606" max="15607" width="12.5083333333333" style="2" customWidth="1"/>
    <col min="15608" max="15608" width="31.25" style="2" customWidth="1"/>
    <col min="15609" max="15854" width="10" style="2"/>
    <col min="15855" max="15855" width="5" style="2" customWidth="1"/>
    <col min="15856" max="15856" width="11.625" style="2" customWidth="1"/>
    <col min="15857" max="15857" width="23.25" style="2" customWidth="1"/>
    <col min="15858" max="15858" width="21.25" style="2" customWidth="1"/>
    <col min="15859" max="15859" width="36" style="2" customWidth="1"/>
    <col min="15860" max="15861" width="5" style="2" customWidth="1"/>
    <col min="15862" max="15863" width="12.5083333333333" style="2" customWidth="1"/>
    <col min="15864" max="15864" width="31.25" style="2" customWidth="1"/>
    <col min="15865" max="16110" width="10" style="2"/>
    <col min="16111" max="16111" width="5" style="2" customWidth="1"/>
    <col min="16112" max="16112" width="11.625" style="2" customWidth="1"/>
    <col min="16113" max="16113" width="23.25" style="2" customWidth="1"/>
    <col min="16114" max="16114" width="21.25" style="2" customWidth="1"/>
    <col min="16115" max="16115" width="36" style="2" customWidth="1"/>
    <col min="16116" max="16117" width="5" style="2" customWidth="1"/>
    <col min="16118" max="16119" width="12.5083333333333" style="2" customWidth="1"/>
    <col min="16120" max="16120" width="31.25" style="2" customWidth="1"/>
    <col min="16121" max="16384" width="10" style="2"/>
  </cols>
  <sheetData>
    <row r="1" customHeight="1" spans="1:41">
      <c r="A1" s="27" t="s">
        <v>0</v>
      </c>
      <c r="B1" s="27"/>
      <c r="C1" s="27"/>
      <c r="D1" s="27"/>
      <c r="E1" s="27"/>
      <c r="F1" s="27"/>
      <c r="G1" s="27"/>
      <c r="H1" s="27"/>
      <c r="I1" s="27"/>
      <c r="J1" s="27"/>
    </row>
    <row r="2" customHeight="1" spans="1:41">
      <c r="A2" s="5" t="s">
        <v>1</v>
      </c>
      <c r="B2" s="5" t="s">
        <v>2</v>
      </c>
      <c r="C2" s="5" t="s">
        <v>79</v>
      </c>
      <c r="D2" s="5" t="s">
        <v>80</v>
      </c>
      <c r="E2" s="5" t="s">
        <v>3</v>
      </c>
      <c r="F2" s="5" t="s">
        <v>4</v>
      </c>
      <c r="G2" s="5" t="s">
        <v>5</v>
      </c>
      <c r="H2" s="6" t="s">
        <v>6</v>
      </c>
      <c r="I2" s="6" t="s">
        <v>7</v>
      </c>
      <c r="J2" s="6" t="s">
        <v>8</v>
      </c>
      <c r="L2" s="28" t="s">
        <v>9</v>
      </c>
      <c r="M2" s="29" t="s">
        <v>10</v>
      </c>
      <c r="N2" s="29" t="s">
        <v>11</v>
      </c>
    </row>
    <row r="3" ht="53.25" customHeight="1" spans="1:41">
      <c r="A3" s="13">
        <v>1</v>
      </c>
      <c r="B3" s="16" t="s">
        <v>12</v>
      </c>
      <c r="C3" s="9" t="s">
        <v>81</v>
      </c>
      <c r="D3" s="9" t="s">
        <v>82</v>
      </c>
      <c r="E3" s="10" t="s">
        <v>13</v>
      </c>
      <c r="F3" s="9" t="s">
        <v>14</v>
      </c>
      <c r="G3" s="9">
        <v>3</v>
      </c>
      <c r="H3" s="33">
        <v>60000</v>
      </c>
      <c r="I3" s="33">
        <f t="shared" ref="I3:I18" si="0">G3*H3</f>
        <v>180000</v>
      </c>
      <c r="J3" s="21"/>
      <c r="L3" s="34">
        <v>45500</v>
      </c>
      <c r="M3" s="34">
        <f t="shared" ref="M3:M19" si="1">G3*L3</f>
        <v>136500</v>
      </c>
      <c r="N3" s="35">
        <f t="shared" ref="N3:N18" si="2">(I3-M3)/I3</f>
        <v>0.241666666666667</v>
      </c>
    </row>
    <row r="4" ht="42" customHeight="1" spans="1:41">
      <c r="A4" s="13">
        <v>2</v>
      </c>
      <c r="B4" s="16" t="s">
        <v>15</v>
      </c>
      <c r="C4" s="9" t="s">
        <v>81</v>
      </c>
      <c r="D4" s="9" t="s">
        <v>83</v>
      </c>
      <c r="E4" s="10" t="s">
        <v>16</v>
      </c>
      <c r="F4" s="9" t="s">
        <v>14</v>
      </c>
      <c r="G4" s="9">
        <v>15</v>
      </c>
      <c r="H4" s="33">
        <v>4000</v>
      </c>
      <c r="I4" s="33">
        <f t="shared" si="0"/>
        <v>60000</v>
      </c>
      <c r="J4" s="14" t="s">
        <v>17</v>
      </c>
      <c r="L4" s="34">
        <v>2800</v>
      </c>
      <c r="M4" s="34">
        <f t="shared" si="1"/>
        <v>42000</v>
      </c>
      <c r="N4" s="35">
        <f t="shared" si="2"/>
        <v>0.3</v>
      </c>
    </row>
    <row r="5" ht="31.5" customHeight="1" spans="1:41">
      <c r="A5" s="13">
        <v>3</v>
      </c>
      <c r="B5" s="15" t="s">
        <v>18</v>
      </c>
      <c r="C5" s="9" t="s">
        <v>84</v>
      </c>
      <c r="D5" s="9" t="s">
        <v>85</v>
      </c>
      <c r="E5" s="10" t="s">
        <v>19</v>
      </c>
      <c r="F5" s="9" t="s">
        <v>20</v>
      </c>
      <c r="G5" s="9">
        <v>72</v>
      </c>
      <c r="H5" s="33">
        <v>370</v>
      </c>
      <c r="I5" s="33">
        <f t="shared" si="0"/>
        <v>26640</v>
      </c>
      <c r="J5" s="14"/>
      <c r="K5" s="36"/>
      <c r="L5" s="34">
        <v>150</v>
      </c>
      <c r="M5" s="34">
        <f t="shared" si="1"/>
        <v>10800</v>
      </c>
      <c r="N5" s="35">
        <f t="shared" si="2"/>
        <v>0.594594594594595</v>
      </c>
      <c r="P5" s="3" t="s">
        <v>16</v>
      </c>
      <c r="Q5" s="3"/>
      <c r="R5" s="3"/>
      <c r="S5" s="3"/>
      <c r="T5" s="3"/>
      <c r="U5" s="3"/>
      <c r="V5" s="3"/>
      <c r="W5" s="3"/>
      <c r="X5" s="3" t="s">
        <v>28</v>
      </c>
      <c r="Y5" s="3"/>
      <c r="Z5" s="3"/>
      <c r="AA5" s="3"/>
      <c r="AB5" s="3"/>
      <c r="AC5" s="3"/>
      <c r="AD5" s="3"/>
      <c r="AE5" s="3"/>
      <c r="AF5" s="3"/>
      <c r="AG5" s="3" t="s">
        <v>86</v>
      </c>
      <c r="AH5" s="3"/>
      <c r="AI5" s="3"/>
      <c r="AJ5" s="3"/>
      <c r="AK5" s="3"/>
      <c r="AL5" s="3"/>
      <c r="AM5" s="3"/>
      <c r="AN5" s="3"/>
      <c r="AO5" s="3"/>
    </row>
    <row r="6" customHeight="1" spans="1:41">
      <c r="A6" s="13">
        <v>4</v>
      </c>
      <c r="B6" s="15" t="s">
        <v>21</v>
      </c>
      <c r="C6" s="9" t="s">
        <v>84</v>
      </c>
      <c r="D6" s="9" t="s">
        <v>87</v>
      </c>
      <c r="E6" s="10" t="s">
        <v>22</v>
      </c>
      <c r="F6" s="9" t="s">
        <v>14</v>
      </c>
      <c r="G6" s="9">
        <v>9</v>
      </c>
      <c r="H6" s="33">
        <v>2600</v>
      </c>
      <c r="I6" s="33">
        <f t="shared" si="0"/>
        <v>23400</v>
      </c>
      <c r="J6" s="14"/>
      <c r="K6" s="36"/>
      <c r="L6" s="34">
        <v>1650</v>
      </c>
      <c r="M6" s="34">
        <f t="shared" si="1"/>
        <v>14850</v>
      </c>
      <c r="N6" s="35">
        <f t="shared" si="2"/>
        <v>0.365384615384615</v>
      </c>
      <c r="P6" s="3"/>
      <c r="Q6" s="3"/>
      <c r="R6" s="3"/>
      <c r="S6" s="3"/>
      <c r="T6" s="3"/>
      <c r="U6" s="3"/>
      <c r="V6" s="3"/>
      <c r="W6" s="3"/>
      <c r="X6" s="3"/>
      <c r="Y6" s="3"/>
      <c r="Z6" s="3"/>
      <c r="AA6" s="3"/>
      <c r="AB6" s="3"/>
      <c r="AC6" s="3"/>
      <c r="AD6" s="3"/>
      <c r="AE6" s="3"/>
      <c r="AF6" s="3"/>
      <c r="AG6" s="3"/>
      <c r="AH6" s="3"/>
      <c r="AI6" s="3"/>
      <c r="AJ6" s="3"/>
      <c r="AK6" s="3"/>
      <c r="AL6" s="3"/>
      <c r="AM6" s="3"/>
      <c r="AN6" s="3"/>
      <c r="AO6" s="3"/>
    </row>
    <row r="7" customHeight="1" spans="1:41">
      <c r="A7" s="13">
        <v>5</v>
      </c>
      <c r="B7" s="15" t="s">
        <v>23</v>
      </c>
      <c r="C7" s="9" t="s">
        <v>84</v>
      </c>
      <c r="D7" s="9" t="s">
        <v>88</v>
      </c>
      <c r="E7" s="10" t="s">
        <v>24</v>
      </c>
      <c r="F7" s="9" t="s">
        <v>14</v>
      </c>
      <c r="G7" s="9">
        <v>18</v>
      </c>
      <c r="H7" s="33">
        <v>1100</v>
      </c>
      <c r="I7" s="33">
        <f t="shared" si="0"/>
        <v>19800</v>
      </c>
      <c r="J7" s="14"/>
      <c r="K7" s="36"/>
      <c r="L7" s="34">
        <v>550</v>
      </c>
      <c r="M7" s="34">
        <f t="shared" si="1"/>
        <v>9900</v>
      </c>
      <c r="N7" s="35">
        <f t="shared" si="2"/>
        <v>0.5</v>
      </c>
      <c r="P7" s="3"/>
      <c r="Q7" s="3"/>
      <c r="R7" s="3"/>
      <c r="S7" s="3"/>
      <c r="T7" s="3"/>
      <c r="U7" s="3"/>
      <c r="V7" s="3"/>
      <c r="W7" s="3"/>
      <c r="X7" s="3"/>
      <c r="Y7" s="3"/>
      <c r="Z7" s="3"/>
      <c r="AA7" s="3"/>
      <c r="AB7" s="3"/>
      <c r="AC7" s="3"/>
      <c r="AD7" s="3"/>
      <c r="AE7" s="3"/>
      <c r="AF7" s="3"/>
      <c r="AG7" s="3"/>
      <c r="AH7" s="3"/>
      <c r="AI7" s="3"/>
      <c r="AJ7" s="3"/>
      <c r="AK7" s="3"/>
      <c r="AL7" s="3"/>
      <c r="AM7" s="3"/>
      <c r="AN7" s="3"/>
      <c r="AO7" s="3"/>
    </row>
    <row r="8" ht="42" customHeight="1" spans="1:41">
      <c r="A8" s="13">
        <v>6</v>
      </c>
      <c r="B8" s="16" t="s">
        <v>25</v>
      </c>
      <c r="C8" s="9" t="s">
        <v>89</v>
      </c>
      <c r="D8" s="9" t="s">
        <v>90</v>
      </c>
      <c r="E8" s="10" t="s">
        <v>26</v>
      </c>
      <c r="F8" s="9" t="s">
        <v>14</v>
      </c>
      <c r="G8" s="9">
        <v>3</v>
      </c>
      <c r="H8" s="33">
        <v>60000</v>
      </c>
      <c r="I8" s="33">
        <f t="shared" si="0"/>
        <v>180000</v>
      </c>
      <c r="J8" s="21"/>
      <c r="L8" s="34">
        <v>40000</v>
      </c>
      <c r="M8" s="34">
        <f t="shared" si="1"/>
        <v>120000</v>
      </c>
      <c r="N8" s="35">
        <f t="shared" si="2"/>
        <v>0.333333333333333</v>
      </c>
      <c r="P8" s="3"/>
      <c r="Q8" s="3"/>
      <c r="R8" s="3"/>
      <c r="S8" s="3"/>
      <c r="T8" s="3"/>
      <c r="U8" s="3"/>
      <c r="V8" s="3"/>
      <c r="W8" s="3"/>
      <c r="X8" s="3"/>
      <c r="Y8" s="3"/>
      <c r="Z8" s="3"/>
      <c r="AA8" s="3"/>
      <c r="AB8" s="3"/>
      <c r="AC8" s="3"/>
      <c r="AD8" s="3"/>
      <c r="AE8" s="3"/>
      <c r="AF8" s="3"/>
      <c r="AG8" s="3"/>
      <c r="AH8" s="3"/>
      <c r="AI8" s="3"/>
      <c r="AJ8" s="3"/>
      <c r="AK8" s="3"/>
      <c r="AL8" s="3"/>
      <c r="AM8" s="3"/>
      <c r="AN8" s="3"/>
      <c r="AO8" s="3"/>
    </row>
    <row r="9" ht="42" customHeight="1" spans="1:41">
      <c r="A9" s="13">
        <v>7</v>
      </c>
      <c r="B9" s="16" t="s">
        <v>27</v>
      </c>
      <c r="C9" s="9" t="s">
        <v>89</v>
      </c>
      <c r="D9" s="9" t="s">
        <v>91</v>
      </c>
      <c r="E9" s="10" t="s">
        <v>28</v>
      </c>
      <c r="F9" s="9" t="s">
        <v>14</v>
      </c>
      <c r="G9" s="9">
        <v>15</v>
      </c>
      <c r="H9" s="33">
        <v>4500</v>
      </c>
      <c r="I9" s="33">
        <f t="shared" si="0"/>
        <v>67500</v>
      </c>
      <c r="J9" s="14" t="s">
        <v>17</v>
      </c>
      <c r="L9" s="34">
        <v>3500</v>
      </c>
      <c r="M9" s="34">
        <f t="shared" si="1"/>
        <v>52500</v>
      </c>
      <c r="N9" s="35">
        <f t="shared" si="2"/>
        <v>0.222222222222222</v>
      </c>
      <c r="P9" s="3"/>
      <c r="Q9" s="3"/>
      <c r="R9" s="3"/>
      <c r="S9" s="3"/>
      <c r="T9" s="3"/>
      <c r="U9" s="3"/>
      <c r="V9" s="3"/>
      <c r="W9" s="3"/>
      <c r="X9" s="3"/>
      <c r="Y9" s="3"/>
      <c r="Z9" s="3"/>
      <c r="AA9" s="3"/>
      <c r="AB9" s="3"/>
      <c r="AC9" s="3"/>
      <c r="AD9" s="3"/>
      <c r="AE9" s="3"/>
      <c r="AF9" s="3"/>
      <c r="AG9" s="3"/>
      <c r="AH9" s="3"/>
      <c r="AI9" s="3"/>
      <c r="AJ9" s="3"/>
      <c r="AK9" s="3"/>
      <c r="AL9" s="3"/>
      <c r="AM9" s="3"/>
      <c r="AN9" s="3"/>
      <c r="AO9" s="3"/>
    </row>
    <row r="10" customHeight="1" spans="1:41">
      <c r="A10" s="13">
        <v>8</v>
      </c>
      <c r="B10" s="16" t="s">
        <v>29</v>
      </c>
      <c r="C10" s="9" t="s">
        <v>92</v>
      </c>
      <c r="D10" s="9" t="s">
        <v>93</v>
      </c>
      <c r="E10" s="16" t="s">
        <v>30</v>
      </c>
      <c r="F10" s="9" t="s">
        <v>14</v>
      </c>
      <c r="G10" s="9">
        <v>9</v>
      </c>
      <c r="H10" s="33">
        <v>1600</v>
      </c>
      <c r="I10" s="33">
        <f t="shared" si="0"/>
        <v>14400</v>
      </c>
      <c r="J10" s="12"/>
      <c r="K10" s="36"/>
      <c r="L10" s="34">
        <v>1200</v>
      </c>
      <c r="M10" s="34">
        <f t="shared" si="1"/>
        <v>10800</v>
      </c>
      <c r="N10" s="35">
        <f t="shared" si="2"/>
        <v>0.25</v>
      </c>
      <c r="P10" s="3"/>
      <c r="Q10" s="3"/>
      <c r="R10" s="3"/>
      <c r="S10" s="3"/>
      <c r="T10" s="3"/>
      <c r="U10" s="3"/>
      <c r="V10" s="3"/>
      <c r="W10" s="3"/>
      <c r="X10" s="3"/>
      <c r="Y10" s="3"/>
      <c r="Z10" s="3"/>
      <c r="AA10" s="3"/>
      <c r="AB10" s="3"/>
      <c r="AC10" s="3"/>
      <c r="AD10" s="3"/>
      <c r="AE10" s="3"/>
      <c r="AF10" s="3"/>
      <c r="AG10" s="3"/>
      <c r="AH10" s="3"/>
      <c r="AI10" s="3"/>
      <c r="AJ10" s="3"/>
      <c r="AK10" s="3"/>
      <c r="AL10" s="3"/>
      <c r="AM10" s="3"/>
      <c r="AN10" s="3"/>
      <c r="AO10" s="3"/>
    </row>
    <row r="11" ht="31" customHeight="1" spans="1:41">
      <c r="A11" s="13">
        <v>9</v>
      </c>
      <c r="B11" s="61" t="s">
        <v>31</v>
      </c>
      <c r="C11" s="9" t="s">
        <v>94</v>
      </c>
      <c r="D11" s="9" t="s">
        <v>95</v>
      </c>
      <c r="E11" s="16" t="s">
        <v>32</v>
      </c>
      <c r="F11" s="9" t="s">
        <v>33</v>
      </c>
      <c r="G11" s="9">
        <v>9</v>
      </c>
      <c r="H11" s="46">
        <v>6500</v>
      </c>
      <c r="I11" s="46">
        <f t="shared" si="0"/>
        <v>58500</v>
      </c>
      <c r="J11" s="12" t="s">
        <v>34</v>
      </c>
      <c r="K11" s="39" t="s">
        <v>35</v>
      </c>
      <c r="L11" s="34">
        <v>2880</v>
      </c>
      <c r="M11" s="34">
        <f t="shared" si="1"/>
        <v>25920</v>
      </c>
      <c r="N11" s="35">
        <f t="shared" si="2"/>
        <v>0.556923076923077</v>
      </c>
      <c r="P11" s="3"/>
      <c r="Q11" s="3"/>
      <c r="R11" s="3"/>
      <c r="S11" s="3"/>
      <c r="T11" s="3"/>
      <c r="U11" s="3"/>
      <c r="V11" s="3"/>
      <c r="W11" s="3"/>
      <c r="X11" s="3"/>
      <c r="Y11" s="3"/>
      <c r="Z11" s="3"/>
      <c r="AA11" s="3"/>
      <c r="AB11" s="3"/>
      <c r="AC11" s="3"/>
      <c r="AD11" s="3"/>
      <c r="AE11" s="3"/>
      <c r="AF11" s="3"/>
      <c r="AG11" s="3"/>
      <c r="AH11" s="3"/>
      <c r="AI11" s="3"/>
      <c r="AJ11" s="3"/>
      <c r="AK11" s="3"/>
      <c r="AL11" s="3"/>
      <c r="AM11" s="3"/>
      <c r="AN11" s="3"/>
      <c r="AO11" s="3"/>
    </row>
    <row r="12" ht="42" customHeight="1" spans="1:41">
      <c r="A12" s="13">
        <v>10</v>
      </c>
      <c r="B12" s="16" t="s">
        <v>36</v>
      </c>
      <c r="C12" s="9" t="s">
        <v>96</v>
      </c>
      <c r="D12" s="9" t="s">
        <v>97</v>
      </c>
      <c r="E12" s="10" t="s">
        <v>37</v>
      </c>
      <c r="F12" s="9" t="s">
        <v>14</v>
      </c>
      <c r="G12" s="9">
        <v>3</v>
      </c>
      <c r="H12" s="33">
        <v>60000</v>
      </c>
      <c r="I12" s="33">
        <f t="shared" si="0"/>
        <v>180000</v>
      </c>
      <c r="J12" s="62"/>
      <c r="L12" s="34">
        <v>40000</v>
      </c>
      <c r="M12" s="34">
        <f t="shared" si="1"/>
        <v>120000</v>
      </c>
      <c r="N12" s="35">
        <f t="shared" si="2"/>
        <v>0.333333333333333</v>
      </c>
      <c r="P12" s="3"/>
      <c r="Q12" s="3"/>
      <c r="R12" s="3"/>
      <c r="S12" s="3"/>
      <c r="T12" s="3"/>
      <c r="U12" s="3"/>
      <c r="V12" s="3"/>
      <c r="W12" s="3"/>
      <c r="X12" s="3"/>
      <c r="Y12" s="3"/>
      <c r="Z12" s="3"/>
      <c r="AA12" s="3"/>
      <c r="AB12" s="3"/>
      <c r="AC12" s="3"/>
      <c r="AD12" s="3"/>
      <c r="AE12" s="3"/>
      <c r="AF12" s="3"/>
      <c r="AG12" s="3"/>
      <c r="AH12" s="3"/>
      <c r="AI12" s="3"/>
      <c r="AJ12" s="3"/>
      <c r="AK12" s="3"/>
      <c r="AL12" s="3"/>
      <c r="AM12" s="3"/>
      <c r="AN12" s="3"/>
      <c r="AO12" s="3"/>
    </row>
    <row r="13" ht="42" customHeight="1" spans="1:41">
      <c r="A13" s="13">
        <v>11</v>
      </c>
      <c r="B13" s="9" t="s">
        <v>38</v>
      </c>
      <c r="C13" s="9" t="s">
        <v>96</v>
      </c>
      <c r="D13" s="9" t="s">
        <v>98</v>
      </c>
      <c r="E13" s="10" t="s">
        <v>39</v>
      </c>
      <c r="F13" s="9" t="s">
        <v>14</v>
      </c>
      <c r="G13" s="9">
        <v>3</v>
      </c>
      <c r="H13" s="33">
        <v>3000</v>
      </c>
      <c r="I13" s="33">
        <f t="shared" si="0"/>
        <v>9000</v>
      </c>
      <c r="J13" s="62"/>
      <c r="L13" s="34">
        <v>2400</v>
      </c>
      <c r="M13" s="34">
        <f t="shared" si="1"/>
        <v>7200</v>
      </c>
      <c r="N13" s="35">
        <f t="shared" si="2"/>
        <v>0.2</v>
      </c>
      <c r="P13" s="3"/>
      <c r="Q13" s="3"/>
      <c r="R13" s="3"/>
      <c r="S13" s="3"/>
      <c r="T13" s="3"/>
      <c r="U13" s="3"/>
      <c r="V13" s="3"/>
      <c r="W13" s="3"/>
      <c r="X13" s="3"/>
      <c r="Y13" s="3"/>
      <c r="Z13" s="3"/>
      <c r="AA13" s="3"/>
      <c r="AB13" s="3"/>
      <c r="AC13" s="3"/>
      <c r="AD13" s="3"/>
      <c r="AE13" s="3"/>
      <c r="AF13" s="3"/>
      <c r="AG13" s="3"/>
      <c r="AH13" s="3"/>
      <c r="AI13" s="3"/>
      <c r="AJ13" s="3"/>
      <c r="AK13" s="3"/>
      <c r="AL13" s="3"/>
      <c r="AM13" s="3"/>
      <c r="AN13" s="3"/>
      <c r="AO13" s="3"/>
    </row>
    <row r="14" ht="42" customHeight="1" spans="1:41">
      <c r="A14" s="13">
        <v>12</v>
      </c>
      <c r="B14" s="9" t="s">
        <v>40</v>
      </c>
      <c r="C14" s="9" t="s">
        <v>96</v>
      </c>
      <c r="D14" s="9" t="s">
        <v>99</v>
      </c>
      <c r="E14" s="10" t="s">
        <v>86</v>
      </c>
      <c r="F14" s="9" t="s">
        <v>14</v>
      </c>
      <c r="G14" s="9">
        <v>12</v>
      </c>
      <c r="H14" s="33">
        <v>2350</v>
      </c>
      <c r="I14" s="33">
        <f t="shared" si="0"/>
        <v>28200</v>
      </c>
      <c r="J14" s="12" t="s">
        <v>17</v>
      </c>
      <c r="L14" s="34">
        <v>1880</v>
      </c>
      <c r="M14" s="34">
        <f t="shared" si="1"/>
        <v>22560</v>
      </c>
      <c r="N14" s="35">
        <f t="shared" si="2"/>
        <v>0.2</v>
      </c>
      <c r="P14" s="3"/>
      <c r="Q14" s="3"/>
      <c r="R14" s="3"/>
      <c r="S14" s="3"/>
      <c r="T14" s="3"/>
      <c r="U14" s="3"/>
      <c r="V14" s="3"/>
      <c r="W14" s="3"/>
      <c r="X14" s="3"/>
      <c r="Y14" s="3"/>
      <c r="Z14" s="3"/>
      <c r="AA14" s="3"/>
      <c r="AB14" s="3"/>
      <c r="AC14" s="3"/>
      <c r="AD14" s="3"/>
      <c r="AE14" s="3"/>
      <c r="AF14" s="3"/>
      <c r="AG14" s="3"/>
      <c r="AH14" s="3"/>
      <c r="AI14" s="3"/>
      <c r="AJ14" s="3"/>
      <c r="AK14" s="3"/>
      <c r="AL14" s="3"/>
      <c r="AM14" s="3"/>
      <c r="AN14" s="3"/>
      <c r="AO14" s="3"/>
    </row>
    <row r="15" customHeight="1" spans="1:41">
      <c r="A15" s="13">
        <v>13</v>
      </c>
      <c r="B15" s="16" t="s">
        <v>42</v>
      </c>
      <c r="C15" s="9" t="s">
        <v>100</v>
      </c>
      <c r="D15" s="9" t="s">
        <v>101</v>
      </c>
      <c r="E15" s="16" t="s">
        <v>43</v>
      </c>
      <c r="F15" s="9" t="s">
        <v>14</v>
      </c>
      <c r="G15" s="9">
        <v>18</v>
      </c>
      <c r="H15" s="33">
        <v>2880</v>
      </c>
      <c r="I15" s="33">
        <f t="shared" si="0"/>
        <v>51840</v>
      </c>
      <c r="J15" s="12"/>
      <c r="K15" s="36"/>
      <c r="L15" s="34">
        <v>2550</v>
      </c>
      <c r="M15" s="34">
        <f t="shared" si="1"/>
        <v>45900</v>
      </c>
      <c r="N15" s="35">
        <f t="shared" si="2"/>
        <v>0.114583333333333</v>
      </c>
      <c r="P15" s="3"/>
      <c r="Q15" s="3"/>
      <c r="R15" s="3"/>
      <c r="S15" s="3"/>
      <c r="T15" s="3"/>
      <c r="U15" s="3"/>
      <c r="V15" s="3"/>
      <c r="W15" s="3"/>
      <c r="X15" s="3"/>
      <c r="Y15" s="3"/>
      <c r="Z15" s="3"/>
      <c r="AA15" s="3"/>
      <c r="AB15" s="3"/>
      <c r="AC15" s="3"/>
      <c r="AD15" s="3"/>
      <c r="AE15" s="3"/>
      <c r="AF15" s="3"/>
      <c r="AG15" s="3"/>
      <c r="AH15" s="3"/>
      <c r="AI15" s="3"/>
      <c r="AJ15" s="3"/>
      <c r="AK15" s="3"/>
      <c r="AL15" s="3"/>
      <c r="AM15" s="3"/>
      <c r="AN15" s="3"/>
      <c r="AO15" s="3"/>
    </row>
    <row r="16" customHeight="1" spans="1:41">
      <c r="A16" s="13">
        <v>14</v>
      </c>
      <c r="B16" s="16" t="s">
        <v>44</v>
      </c>
      <c r="C16" s="9" t="s">
        <v>102</v>
      </c>
      <c r="D16" s="9" t="s">
        <v>103</v>
      </c>
      <c r="E16" s="10" t="s">
        <v>45</v>
      </c>
      <c r="F16" s="9" t="s">
        <v>14</v>
      </c>
      <c r="G16" s="9">
        <v>18</v>
      </c>
      <c r="H16" s="33">
        <v>150</v>
      </c>
      <c r="I16" s="33">
        <f t="shared" si="0"/>
        <v>2700</v>
      </c>
      <c r="J16" s="12"/>
      <c r="K16" s="36"/>
      <c r="L16" s="34">
        <v>100</v>
      </c>
      <c r="M16" s="34">
        <f t="shared" si="1"/>
        <v>1800</v>
      </c>
      <c r="N16" s="35">
        <f t="shared" si="2"/>
        <v>0.333333333333333</v>
      </c>
      <c r="P16" s="3"/>
      <c r="Q16" s="3"/>
      <c r="R16" s="3"/>
      <c r="S16" s="3"/>
      <c r="T16" s="3"/>
      <c r="U16" s="3"/>
      <c r="V16" s="3"/>
      <c r="W16" s="3"/>
      <c r="X16" s="3"/>
      <c r="Y16" s="3"/>
      <c r="Z16" s="3"/>
      <c r="AA16" s="3"/>
      <c r="AB16" s="3"/>
      <c r="AC16" s="3"/>
      <c r="AD16" s="3"/>
      <c r="AE16" s="3"/>
      <c r="AF16" s="3"/>
      <c r="AG16" s="3"/>
      <c r="AH16" s="3"/>
      <c r="AI16" s="3"/>
      <c r="AJ16" s="3"/>
      <c r="AK16" s="3"/>
      <c r="AL16" s="3"/>
      <c r="AM16" s="3"/>
      <c r="AN16" s="3"/>
      <c r="AO16" s="3"/>
    </row>
    <row r="17" ht="27.75" customHeight="1" spans="1:41">
      <c r="A17" s="13">
        <v>15</v>
      </c>
      <c r="B17" s="16" t="s">
        <v>46</v>
      </c>
      <c r="C17" s="9" t="s">
        <v>104</v>
      </c>
      <c r="D17" s="9" t="s">
        <v>105</v>
      </c>
      <c r="E17" s="10" t="s">
        <v>47</v>
      </c>
      <c r="F17" s="9" t="s">
        <v>14</v>
      </c>
      <c r="G17" s="9">
        <v>9</v>
      </c>
      <c r="H17" s="33">
        <v>2200</v>
      </c>
      <c r="I17" s="33">
        <f t="shared" si="0"/>
        <v>19800</v>
      </c>
      <c r="J17" s="12"/>
      <c r="K17" s="39" t="s">
        <v>48</v>
      </c>
      <c r="L17" s="34">
        <v>1660</v>
      </c>
      <c r="M17" s="34">
        <f t="shared" si="1"/>
        <v>14940</v>
      </c>
      <c r="N17" s="35">
        <f t="shared" si="2"/>
        <v>0.245454545454545</v>
      </c>
      <c r="P17" s="3"/>
      <c r="Q17" s="3"/>
      <c r="R17" s="3"/>
      <c r="S17" s="3"/>
      <c r="T17" s="3"/>
      <c r="U17" s="3"/>
      <c r="V17" s="3"/>
      <c r="W17" s="3"/>
      <c r="X17" s="3"/>
      <c r="Y17" s="3"/>
      <c r="Z17" s="3"/>
      <c r="AA17" s="3"/>
      <c r="AB17" s="3"/>
      <c r="AC17" s="3"/>
      <c r="AD17" s="3"/>
      <c r="AE17" s="3"/>
      <c r="AF17" s="3"/>
      <c r="AG17" s="3"/>
      <c r="AH17" s="3"/>
      <c r="AI17" s="3"/>
      <c r="AJ17" s="3"/>
      <c r="AK17" s="3"/>
      <c r="AL17" s="3"/>
      <c r="AM17" s="3"/>
      <c r="AN17" s="3"/>
      <c r="AO17" s="3"/>
    </row>
    <row r="18" customHeight="1" spans="1:41">
      <c r="A18" s="13">
        <v>16</v>
      </c>
      <c r="B18" s="16" t="s">
        <v>49</v>
      </c>
      <c r="C18" s="9" t="s">
        <v>106</v>
      </c>
      <c r="D18" s="9" t="s">
        <v>107</v>
      </c>
      <c r="E18" s="10" t="s">
        <v>50</v>
      </c>
      <c r="F18" s="9" t="s">
        <v>14</v>
      </c>
      <c r="G18" s="9">
        <v>9</v>
      </c>
      <c r="H18" s="33">
        <v>800</v>
      </c>
      <c r="I18" s="33">
        <f t="shared" si="0"/>
        <v>7200</v>
      </c>
      <c r="J18" s="12"/>
      <c r="K18" s="36"/>
      <c r="L18" s="34">
        <v>700</v>
      </c>
      <c r="M18" s="34">
        <f t="shared" si="1"/>
        <v>6300</v>
      </c>
      <c r="N18" s="35">
        <f t="shared" si="2"/>
        <v>0.125</v>
      </c>
      <c r="P18" s="3"/>
      <c r="Q18" s="3"/>
      <c r="R18" s="3"/>
      <c r="S18" s="3"/>
      <c r="T18" s="3"/>
      <c r="U18" s="3"/>
      <c r="V18" s="3"/>
      <c r="W18" s="3"/>
      <c r="X18" s="3"/>
      <c r="Y18" s="3"/>
      <c r="Z18" s="3"/>
      <c r="AA18" s="3"/>
      <c r="AB18" s="3"/>
      <c r="AC18" s="3"/>
      <c r="AD18" s="3"/>
      <c r="AE18" s="3"/>
      <c r="AF18" s="3"/>
      <c r="AG18" s="3"/>
      <c r="AH18" s="3"/>
      <c r="AI18" s="3"/>
      <c r="AJ18" s="3"/>
      <c r="AK18" s="3"/>
      <c r="AL18" s="3"/>
      <c r="AM18" s="3"/>
      <c r="AN18" s="3"/>
      <c r="AO18" s="3"/>
    </row>
    <row r="19" ht="30" customHeight="1" spans="1:41">
      <c r="A19" s="13">
        <v>17</v>
      </c>
      <c r="B19" s="13" t="s">
        <v>51</v>
      </c>
      <c r="C19" s="9" t="s">
        <v>108</v>
      </c>
      <c r="D19" s="9" t="s">
        <v>109</v>
      </c>
      <c r="E19" s="16" t="s">
        <v>52</v>
      </c>
      <c r="F19" s="9" t="s">
        <v>53</v>
      </c>
      <c r="G19" s="9">
        <v>9</v>
      </c>
      <c r="H19" s="46">
        <v>800</v>
      </c>
      <c r="I19" s="46">
        <f t="shared" ref="I19:I25" si="3">G19*H19</f>
        <v>7200</v>
      </c>
      <c r="J19" s="12" t="s">
        <v>54</v>
      </c>
      <c r="L19" s="48">
        <v>5000</v>
      </c>
      <c r="M19" s="48">
        <f t="shared" si="1"/>
        <v>45000</v>
      </c>
      <c r="N19" s="49">
        <f>(SUM(I19:I24)-M19)/SUM(I19:I24)</f>
        <v>0.280575539568345</v>
      </c>
      <c r="P19" s="3"/>
      <c r="Q19" s="3"/>
      <c r="R19" s="3"/>
      <c r="S19" s="3"/>
      <c r="T19" s="3"/>
      <c r="U19" s="3"/>
      <c r="V19" s="3"/>
      <c r="W19" s="3"/>
      <c r="X19" s="3"/>
      <c r="Y19" s="3"/>
      <c r="Z19" s="3"/>
      <c r="AA19" s="3"/>
      <c r="AB19" s="3"/>
      <c r="AC19" s="3"/>
      <c r="AD19" s="3"/>
      <c r="AE19" s="3"/>
      <c r="AF19" s="3"/>
      <c r="AG19" s="3"/>
      <c r="AH19" s="3"/>
      <c r="AI19" s="3"/>
      <c r="AJ19" s="3"/>
      <c r="AK19" s="3"/>
      <c r="AL19" s="3"/>
      <c r="AM19" s="3"/>
      <c r="AN19" s="3"/>
      <c r="AO19" s="3"/>
    </row>
    <row r="20" ht="30" customHeight="1" spans="1:41">
      <c r="A20" s="13">
        <v>18</v>
      </c>
      <c r="B20" s="13" t="s">
        <v>55</v>
      </c>
      <c r="C20" s="9" t="s">
        <v>110</v>
      </c>
      <c r="D20" s="9" t="s">
        <v>56</v>
      </c>
      <c r="E20" s="16" t="s">
        <v>56</v>
      </c>
      <c r="F20" s="9" t="s">
        <v>57</v>
      </c>
      <c r="G20" s="9">
        <v>900</v>
      </c>
      <c r="H20" s="46">
        <v>6.5</v>
      </c>
      <c r="I20" s="46">
        <f t="shared" si="3"/>
        <v>5850</v>
      </c>
      <c r="J20" s="12" t="s">
        <v>58</v>
      </c>
      <c r="L20" s="50"/>
      <c r="M20" s="50"/>
      <c r="N20" s="51"/>
      <c r="P20" s="3"/>
      <c r="Q20" s="3"/>
      <c r="R20" s="3"/>
      <c r="S20" s="3"/>
      <c r="T20" s="3"/>
      <c r="U20" s="3"/>
      <c r="V20" s="3"/>
      <c r="W20" s="3"/>
      <c r="X20" s="3"/>
      <c r="Y20" s="3"/>
      <c r="Z20" s="3"/>
      <c r="AA20" s="3"/>
      <c r="AB20" s="3"/>
      <c r="AC20" s="3"/>
      <c r="AD20" s="3"/>
      <c r="AE20" s="3"/>
      <c r="AF20" s="3"/>
      <c r="AG20" s="3"/>
      <c r="AH20" s="3"/>
      <c r="AI20" s="3"/>
      <c r="AJ20" s="3"/>
      <c r="AK20" s="3"/>
      <c r="AL20" s="3"/>
      <c r="AM20" s="3"/>
      <c r="AN20" s="3"/>
      <c r="AO20" s="3"/>
    </row>
    <row r="21" ht="30" customHeight="1" spans="1:41">
      <c r="A21" s="13">
        <v>19</v>
      </c>
      <c r="B21" s="13" t="s">
        <v>59</v>
      </c>
      <c r="C21" s="9" t="s">
        <v>111</v>
      </c>
      <c r="D21" s="9" t="s">
        <v>109</v>
      </c>
      <c r="E21" s="16" t="s">
        <v>60</v>
      </c>
      <c r="F21" s="9" t="s">
        <v>57</v>
      </c>
      <c r="G21" s="52">
        <v>2700</v>
      </c>
      <c r="H21" s="46">
        <v>6</v>
      </c>
      <c r="I21" s="46">
        <f t="shared" si="3"/>
        <v>16200</v>
      </c>
      <c r="J21" s="12" t="s">
        <v>61</v>
      </c>
      <c r="L21" s="50"/>
      <c r="M21" s="50"/>
      <c r="N21" s="51"/>
      <c r="P21" s="3"/>
      <c r="Q21" s="3"/>
      <c r="R21" s="3"/>
      <c r="S21" s="3"/>
      <c r="T21" s="3"/>
      <c r="U21" s="3"/>
      <c r="V21" s="3"/>
      <c r="W21" s="3"/>
      <c r="X21" s="3"/>
      <c r="Y21" s="3"/>
      <c r="Z21" s="3"/>
      <c r="AA21" s="3"/>
      <c r="AB21" s="3"/>
      <c r="AC21" s="3"/>
      <c r="AD21" s="3"/>
      <c r="AE21" s="3"/>
      <c r="AF21" s="3"/>
      <c r="AG21" s="3"/>
      <c r="AH21" s="3"/>
      <c r="AI21" s="3"/>
      <c r="AJ21" s="3"/>
      <c r="AK21" s="3"/>
      <c r="AL21" s="3"/>
      <c r="AM21" s="3"/>
      <c r="AN21" s="3"/>
      <c r="AO21" s="3"/>
    </row>
    <row r="22" ht="30" customHeight="1" spans="1:41">
      <c r="A22" s="13">
        <v>20</v>
      </c>
      <c r="B22" s="13" t="s">
        <v>62</v>
      </c>
      <c r="C22" s="9" t="s">
        <v>112</v>
      </c>
      <c r="D22" s="9" t="s">
        <v>109</v>
      </c>
      <c r="E22" s="16" t="s">
        <v>63</v>
      </c>
      <c r="F22" s="9" t="s">
        <v>64</v>
      </c>
      <c r="G22" s="9">
        <v>9</v>
      </c>
      <c r="H22" s="46">
        <v>1000</v>
      </c>
      <c r="I22" s="46">
        <f t="shared" si="3"/>
        <v>9000</v>
      </c>
      <c r="J22" s="12"/>
      <c r="L22" s="50"/>
      <c r="M22" s="50"/>
      <c r="N22" s="51"/>
      <c r="P22" s="3"/>
      <c r="Q22" s="3"/>
      <c r="R22" s="3"/>
      <c r="S22" s="3"/>
      <c r="T22" s="3"/>
      <c r="U22" s="3"/>
      <c r="V22" s="3"/>
      <c r="W22" s="3"/>
      <c r="X22" s="3"/>
      <c r="Y22" s="3"/>
      <c r="Z22" s="3"/>
      <c r="AA22" s="3"/>
      <c r="AB22" s="3"/>
      <c r="AC22" s="3"/>
      <c r="AD22" s="3"/>
      <c r="AE22" s="3"/>
      <c r="AF22" s="3"/>
      <c r="AG22" s="3"/>
      <c r="AH22" s="3"/>
      <c r="AI22" s="3"/>
      <c r="AJ22" s="3"/>
      <c r="AK22" s="3"/>
      <c r="AL22" s="3"/>
      <c r="AM22" s="3"/>
      <c r="AN22" s="3"/>
      <c r="AO22" s="3"/>
    </row>
    <row r="23" ht="30" customHeight="1" spans="1:41">
      <c r="A23" s="13">
        <v>21</v>
      </c>
      <c r="B23" s="13" t="s">
        <v>65</v>
      </c>
      <c r="C23" s="9" t="s">
        <v>111</v>
      </c>
      <c r="D23" s="9" t="s">
        <v>113</v>
      </c>
      <c r="E23" s="16" t="s">
        <v>66</v>
      </c>
      <c r="F23" s="9" t="s">
        <v>57</v>
      </c>
      <c r="G23" s="9">
        <v>450</v>
      </c>
      <c r="H23" s="46">
        <v>6</v>
      </c>
      <c r="I23" s="46">
        <f t="shared" si="3"/>
        <v>2700</v>
      </c>
      <c r="J23" s="12" t="s">
        <v>67</v>
      </c>
      <c r="L23" s="50"/>
      <c r="M23" s="50"/>
      <c r="N23" s="51"/>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ht="30" customHeight="1" spans="1:41">
      <c r="A24" s="13">
        <v>22</v>
      </c>
      <c r="B24" s="13" t="s">
        <v>68</v>
      </c>
      <c r="C24" s="9" t="s">
        <v>114</v>
      </c>
      <c r="D24" s="9" t="s">
        <v>115</v>
      </c>
      <c r="E24" s="16" t="s">
        <v>69</v>
      </c>
      <c r="F24" s="9" t="s">
        <v>70</v>
      </c>
      <c r="G24" s="9">
        <v>27</v>
      </c>
      <c r="H24" s="46">
        <v>800</v>
      </c>
      <c r="I24" s="46">
        <f t="shared" si="3"/>
        <v>21600</v>
      </c>
      <c r="J24" s="12" t="s">
        <v>71</v>
      </c>
      <c r="L24" s="53"/>
      <c r="M24" s="53"/>
      <c r="N24" s="54"/>
      <c r="P24" s="3"/>
      <c r="Q24" s="3"/>
      <c r="R24" s="3"/>
      <c r="S24" s="3"/>
      <c r="T24" s="3"/>
      <c r="U24" s="3"/>
      <c r="V24" s="3"/>
      <c r="W24" s="3"/>
      <c r="X24" s="3"/>
      <c r="Y24" s="3"/>
      <c r="Z24" s="3"/>
      <c r="AA24" s="3"/>
      <c r="AB24" s="3"/>
      <c r="AC24" s="3"/>
      <c r="AD24" s="3"/>
      <c r="AE24" s="3"/>
      <c r="AF24" s="3"/>
      <c r="AG24" s="3"/>
      <c r="AH24" s="3"/>
      <c r="AI24" s="3"/>
      <c r="AJ24" s="3"/>
      <c r="AK24" s="3"/>
      <c r="AL24" s="3"/>
      <c r="AM24" s="3"/>
      <c r="AN24" s="3"/>
      <c r="AO24" s="3"/>
    </row>
    <row r="25" ht="30" customHeight="1" spans="1:41">
      <c r="A25" s="13">
        <v>23</v>
      </c>
      <c r="B25" s="13" t="s">
        <v>72</v>
      </c>
      <c r="C25" s="9" t="s">
        <v>109</v>
      </c>
      <c r="D25" s="9" t="s">
        <v>109</v>
      </c>
      <c r="E25" s="16" t="s">
        <v>73</v>
      </c>
      <c r="F25" s="9" t="s">
        <v>64</v>
      </c>
      <c r="G25" s="9">
        <v>9</v>
      </c>
      <c r="H25" s="46">
        <v>10000</v>
      </c>
      <c r="I25" s="46">
        <f t="shared" si="3"/>
        <v>90000</v>
      </c>
      <c r="J25" s="12"/>
      <c r="L25" s="34">
        <v>10000</v>
      </c>
      <c r="M25" s="34">
        <f>G25*L25</f>
        <v>90000</v>
      </c>
      <c r="N25" s="35">
        <f>(I25-M25)/I25</f>
        <v>0</v>
      </c>
      <c r="P25" s="3"/>
      <c r="Q25" s="3"/>
      <c r="R25" s="3"/>
      <c r="S25" s="3"/>
      <c r="T25" s="3"/>
      <c r="U25" s="3"/>
      <c r="V25" s="3"/>
      <c r="W25" s="3"/>
      <c r="X25" s="3"/>
      <c r="Y25" s="3"/>
      <c r="Z25" s="3"/>
      <c r="AA25" s="3"/>
      <c r="AB25" s="3"/>
      <c r="AC25" s="3"/>
      <c r="AD25" s="3"/>
      <c r="AE25" s="3"/>
      <c r="AF25" s="3"/>
      <c r="AG25" s="3"/>
      <c r="AH25" s="3"/>
      <c r="AI25" s="3"/>
      <c r="AJ25" s="3"/>
      <c r="AK25" s="3"/>
      <c r="AL25" s="3"/>
      <c r="AM25" s="3"/>
      <c r="AN25" s="3"/>
      <c r="AO25" s="3"/>
    </row>
    <row r="26" ht="23" customHeight="1" spans="1:41">
      <c r="A26" s="63" t="s">
        <v>74</v>
      </c>
      <c r="B26" s="19"/>
      <c r="C26" s="19"/>
      <c r="D26" s="19"/>
      <c r="E26" s="19"/>
      <c r="F26" s="19"/>
      <c r="G26" s="20"/>
      <c r="H26" s="56">
        <f>SUM(I3:I25)</f>
        <v>1081530</v>
      </c>
      <c r="I26" s="56"/>
      <c r="J26" s="14"/>
      <c r="L26" s="47"/>
      <c r="M26" s="47">
        <f>SUM(M3:M25)</f>
        <v>776970</v>
      </c>
      <c r="N26" s="35">
        <f>(H26-M26)/H26</f>
        <v>0.281601065157693</v>
      </c>
    </row>
    <row r="28" customHeight="1" spans="1:41">
      <c r="H28" s="57"/>
      <c r="I28" s="57"/>
      <c r="K28" s="2"/>
    </row>
    <row r="29" customHeight="1" spans="1:41">
      <c r="H29" s="58" t="s">
        <v>75</v>
      </c>
      <c r="I29" s="59">
        <f>H26/1.13</f>
        <v>957106.194690266</v>
      </c>
      <c r="K29" s="2"/>
    </row>
    <row r="30" customHeight="1" spans="1:41">
      <c r="H30" s="58" t="s">
        <v>76</v>
      </c>
      <c r="I30" s="59">
        <f>M26/1.13</f>
        <v>687584.07079646</v>
      </c>
      <c r="K30" s="2"/>
    </row>
    <row r="31" customHeight="1" spans="1:41">
      <c r="H31" s="58" t="s">
        <v>77</v>
      </c>
      <c r="I31" s="59">
        <f>I29-I30</f>
        <v>269522.123893805</v>
      </c>
      <c r="K31" s="2"/>
    </row>
    <row r="32" customHeight="1" spans="1:41">
      <c r="H32" s="58" t="s">
        <v>78</v>
      </c>
      <c r="I32" s="60">
        <f>I31/I29</f>
        <v>0.281601065157693</v>
      </c>
      <c r="K32" s="2"/>
    </row>
    <row r="33" customHeight="1" spans="11:11">
      <c r="K33" s="2"/>
    </row>
  </sheetData>
  <mergeCells count="10">
    <mergeCell ref="A1:J1"/>
    <mergeCell ref="A26:G26"/>
    <mergeCell ref="H26:I26"/>
    <mergeCell ref="H28:I28"/>
    <mergeCell ref="L19:L24"/>
    <mergeCell ref="M19:M24"/>
    <mergeCell ref="N19:N24"/>
    <mergeCell ref="P5:W25"/>
    <mergeCell ref="X5:AF25"/>
    <mergeCell ref="AG5:AO25"/>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zoomScale="70" zoomScaleNormal="70" workbookViewId="0">
      <pane xSplit="1" ySplit="3" topLeftCell="B4" activePane="bottomRight" state="frozen"/>
      <selection/>
      <selection pane="topRight"/>
      <selection pane="bottomLeft"/>
      <selection pane="bottomRight" activeCell="E23" sqref="E23"/>
    </sheetView>
  </sheetViews>
  <sheetFormatPr defaultColWidth="10" defaultRowHeight="24.75" customHeight="1"/>
  <cols>
    <col min="1" max="1" width="6.13333333333333" style="2" customWidth="1"/>
    <col min="2" max="2" width="15.25" style="2" customWidth="1"/>
    <col min="3" max="4" width="12.85" style="24" customWidth="1"/>
    <col min="5" max="5" width="51.5083333333333" style="2" customWidth="1"/>
    <col min="6" max="6" width="7.25" style="2" customWidth="1"/>
    <col min="7" max="7" width="8.54166666666667" style="2" customWidth="1"/>
    <col min="8" max="8" width="11.7416666666667" style="25" customWidth="1"/>
    <col min="9" max="9" width="13.5083333333333" style="25" customWidth="1"/>
    <col min="10" max="10" width="17.1333333333333" style="4" customWidth="1"/>
    <col min="11" max="11" width="20.2916666666667" style="26" customWidth="1"/>
    <col min="12" max="12" width="11.725" style="2"/>
    <col min="13" max="13" width="17.125" style="2" customWidth="1"/>
    <col min="14" max="14" width="10" style="2"/>
    <col min="15" max="15" width="21.25" style="2" customWidth="1"/>
    <col min="16" max="238" width="10" style="2"/>
    <col min="239" max="239" width="5" style="2" customWidth="1"/>
    <col min="240" max="240" width="11.625" style="2" customWidth="1"/>
    <col min="241" max="241" width="23.25" style="2" customWidth="1"/>
    <col min="242" max="242" width="21.25" style="2" customWidth="1"/>
    <col min="243" max="243" width="36" style="2" customWidth="1"/>
    <col min="244" max="245" width="5" style="2" customWidth="1"/>
    <col min="246" max="247" width="12.5083333333333" style="2" customWidth="1"/>
    <col min="248" max="248" width="31.25" style="2" customWidth="1"/>
    <col min="249" max="494" width="10" style="2"/>
    <col min="495" max="495" width="5" style="2" customWidth="1"/>
    <col min="496" max="496" width="11.625" style="2" customWidth="1"/>
    <col min="497" max="497" width="23.25" style="2" customWidth="1"/>
    <col min="498" max="498" width="21.25" style="2" customWidth="1"/>
    <col min="499" max="499" width="36" style="2" customWidth="1"/>
    <col min="500" max="501" width="5" style="2" customWidth="1"/>
    <col min="502" max="503" width="12.5083333333333" style="2" customWidth="1"/>
    <col min="504" max="504" width="31.25" style="2" customWidth="1"/>
    <col min="505" max="750" width="10" style="2"/>
    <col min="751" max="751" width="5" style="2" customWidth="1"/>
    <col min="752" max="752" width="11.625" style="2" customWidth="1"/>
    <col min="753" max="753" width="23.25" style="2" customWidth="1"/>
    <col min="754" max="754" width="21.25" style="2" customWidth="1"/>
    <col min="755" max="755" width="36" style="2" customWidth="1"/>
    <col min="756" max="757" width="5" style="2" customWidth="1"/>
    <col min="758" max="759" width="12.5083333333333" style="2" customWidth="1"/>
    <col min="760" max="760" width="31.25" style="2" customWidth="1"/>
    <col min="761" max="1006" width="10" style="2"/>
    <col min="1007" max="1007" width="5" style="2" customWidth="1"/>
    <col min="1008" max="1008" width="11.625" style="2" customWidth="1"/>
    <col min="1009" max="1009" width="23.25" style="2" customWidth="1"/>
    <col min="1010" max="1010" width="21.25" style="2" customWidth="1"/>
    <col min="1011" max="1011" width="36" style="2" customWidth="1"/>
    <col min="1012" max="1013" width="5" style="2" customWidth="1"/>
    <col min="1014" max="1015" width="12.5083333333333" style="2" customWidth="1"/>
    <col min="1016" max="1016" width="31.25" style="2" customWidth="1"/>
    <col min="1017" max="1262" width="10" style="2"/>
    <col min="1263" max="1263" width="5" style="2" customWidth="1"/>
    <col min="1264" max="1264" width="11.625" style="2" customWidth="1"/>
    <col min="1265" max="1265" width="23.25" style="2" customWidth="1"/>
    <col min="1266" max="1266" width="21.25" style="2" customWidth="1"/>
    <col min="1267" max="1267" width="36" style="2" customWidth="1"/>
    <col min="1268" max="1269" width="5" style="2" customWidth="1"/>
    <col min="1270" max="1271" width="12.5083333333333" style="2" customWidth="1"/>
    <col min="1272" max="1272" width="31.25" style="2" customWidth="1"/>
    <col min="1273" max="1518" width="10" style="2"/>
    <col min="1519" max="1519" width="5" style="2" customWidth="1"/>
    <col min="1520" max="1520" width="11.625" style="2" customWidth="1"/>
    <col min="1521" max="1521" width="23.25" style="2" customWidth="1"/>
    <col min="1522" max="1522" width="21.25" style="2" customWidth="1"/>
    <col min="1523" max="1523" width="36" style="2" customWidth="1"/>
    <col min="1524" max="1525" width="5" style="2" customWidth="1"/>
    <col min="1526" max="1527" width="12.5083333333333" style="2" customWidth="1"/>
    <col min="1528" max="1528" width="31.25" style="2" customWidth="1"/>
    <col min="1529" max="1774" width="10" style="2"/>
    <col min="1775" max="1775" width="5" style="2" customWidth="1"/>
    <col min="1776" max="1776" width="11.625" style="2" customWidth="1"/>
    <col min="1777" max="1777" width="23.25" style="2" customWidth="1"/>
    <col min="1778" max="1778" width="21.25" style="2" customWidth="1"/>
    <col min="1779" max="1779" width="36" style="2" customWidth="1"/>
    <col min="1780" max="1781" width="5" style="2" customWidth="1"/>
    <col min="1782" max="1783" width="12.5083333333333" style="2" customWidth="1"/>
    <col min="1784" max="1784" width="31.25" style="2" customWidth="1"/>
    <col min="1785" max="2030" width="10" style="2"/>
    <col min="2031" max="2031" width="5" style="2" customWidth="1"/>
    <col min="2032" max="2032" width="11.625" style="2" customWidth="1"/>
    <col min="2033" max="2033" width="23.25" style="2" customWidth="1"/>
    <col min="2034" max="2034" width="21.25" style="2" customWidth="1"/>
    <col min="2035" max="2035" width="36" style="2" customWidth="1"/>
    <col min="2036" max="2037" width="5" style="2" customWidth="1"/>
    <col min="2038" max="2039" width="12.5083333333333" style="2" customWidth="1"/>
    <col min="2040" max="2040" width="31.25" style="2" customWidth="1"/>
    <col min="2041" max="2286" width="10" style="2"/>
    <col min="2287" max="2287" width="5" style="2" customWidth="1"/>
    <col min="2288" max="2288" width="11.625" style="2" customWidth="1"/>
    <col min="2289" max="2289" width="23.25" style="2" customWidth="1"/>
    <col min="2290" max="2290" width="21.25" style="2" customWidth="1"/>
    <col min="2291" max="2291" width="36" style="2" customWidth="1"/>
    <col min="2292" max="2293" width="5" style="2" customWidth="1"/>
    <col min="2294" max="2295" width="12.5083333333333" style="2" customWidth="1"/>
    <col min="2296" max="2296" width="31.25" style="2" customWidth="1"/>
    <col min="2297" max="2542" width="10" style="2"/>
    <col min="2543" max="2543" width="5" style="2" customWidth="1"/>
    <col min="2544" max="2544" width="11.625" style="2" customWidth="1"/>
    <col min="2545" max="2545" width="23.25" style="2" customWidth="1"/>
    <col min="2546" max="2546" width="21.25" style="2" customWidth="1"/>
    <col min="2547" max="2547" width="36" style="2" customWidth="1"/>
    <col min="2548" max="2549" width="5" style="2" customWidth="1"/>
    <col min="2550" max="2551" width="12.5083333333333" style="2" customWidth="1"/>
    <col min="2552" max="2552" width="31.25" style="2" customWidth="1"/>
    <col min="2553" max="2798" width="10" style="2"/>
    <col min="2799" max="2799" width="5" style="2" customWidth="1"/>
    <col min="2800" max="2800" width="11.625" style="2" customWidth="1"/>
    <col min="2801" max="2801" width="23.25" style="2" customWidth="1"/>
    <col min="2802" max="2802" width="21.25" style="2" customWidth="1"/>
    <col min="2803" max="2803" width="36" style="2" customWidth="1"/>
    <col min="2804" max="2805" width="5" style="2" customWidth="1"/>
    <col min="2806" max="2807" width="12.5083333333333" style="2" customWidth="1"/>
    <col min="2808" max="2808" width="31.25" style="2" customWidth="1"/>
    <col min="2809" max="3054" width="10" style="2"/>
    <col min="3055" max="3055" width="5" style="2" customWidth="1"/>
    <col min="3056" max="3056" width="11.625" style="2" customWidth="1"/>
    <col min="3057" max="3057" width="23.25" style="2" customWidth="1"/>
    <col min="3058" max="3058" width="21.25" style="2" customWidth="1"/>
    <col min="3059" max="3059" width="36" style="2" customWidth="1"/>
    <col min="3060" max="3061" width="5" style="2" customWidth="1"/>
    <col min="3062" max="3063" width="12.5083333333333" style="2" customWidth="1"/>
    <col min="3064" max="3064" width="31.25" style="2" customWidth="1"/>
    <col min="3065" max="3310" width="10" style="2"/>
    <col min="3311" max="3311" width="5" style="2" customWidth="1"/>
    <col min="3312" max="3312" width="11.625" style="2" customWidth="1"/>
    <col min="3313" max="3313" width="23.25" style="2" customWidth="1"/>
    <col min="3314" max="3314" width="21.25" style="2" customWidth="1"/>
    <col min="3315" max="3315" width="36" style="2" customWidth="1"/>
    <col min="3316" max="3317" width="5" style="2" customWidth="1"/>
    <col min="3318" max="3319" width="12.5083333333333" style="2" customWidth="1"/>
    <col min="3320" max="3320" width="31.25" style="2" customWidth="1"/>
    <col min="3321" max="3566" width="10" style="2"/>
    <col min="3567" max="3567" width="5" style="2" customWidth="1"/>
    <col min="3568" max="3568" width="11.625" style="2" customWidth="1"/>
    <col min="3569" max="3569" width="23.25" style="2" customWidth="1"/>
    <col min="3570" max="3570" width="21.25" style="2" customWidth="1"/>
    <col min="3571" max="3571" width="36" style="2" customWidth="1"/>
    <col min="3572" max="3573" width="5" style="2" customWidth="1"/>
    <col min="3574" max="3575" width="12.5083333333333" style="2" customWidth="1"/>
    <col min="3576" max="3576" width="31.25" style="2" customWidth="1"/>
    <col min="3577" max="3822" width="10" style="2"/>
    <col min="3823" max="3823" width="5" style="2" customWidth="1"/>
    <col min="3824" max="3824" width="11.625" style="2" customWidth="1"/>
    <col min="3825" max="3825" width="23.25" style="2" customWidth="1"/>
    <col min="3826" max="3826" width="21.25" style="2" customWidth="1"/>
    <col min="3827" max="3827" width="36" style="2" customWidth="1"/>
    <col min="3828" max="3829" width="5" style="2" customWidth="1"/>
    <col min="3830" max="3831" width="12.5083333333333" style="2" customWidth="1"/>
    <col min="3832" max="3832" width="31.25" style="2" customWidth="1"/>
    <col min="3833" max="4078" width="10" style="2"/>
    <col min="4079" max="4079" width="5" style="2" customWidth="1"/>
    <col min="4080" max="4080" width="11.625" style="2" customWidth="1"/>
    <col min="4081" max="4081" width="23.25" style="2" customWidth="1"/>
    <col min="4082" max="4082" width="21.25" style="2" customWidth="1"/>
    <col min="4083" max="4083" width="36" style="2" customWidth="1"/>
    <col min="4084" max="4085" width="5" style="2" customWidth="1"/>
    <col min="4086" max="4087" width="12.5083333333333" style="2" customWidth="1"/>
    <col min="4088" max="4088" width="31.25" style="2" customWidth="1"/>
    <col min="4089" max="4334" width="10" style="2"/>
    <col min="4335" max="4335" width="5" style="2" customWidth="1"/>
    <col min="4336" max="4336" width="11.625" style="2" customWidth="1"/>
    <col min="4337" max="4337" width="23.25" style="2" customWidth="1"/>
    <col min="4338" max="4338" width="21.25" style="2" customWidth="1"/>
    <col min="4339" max="4339" width="36" style="2" customWidth="1"/>
    <col min="4340" max="4341" width="5" style="2" customWidth="1"/>
    <col min="4342" max="4343" width="12.5083333333333" style="2" customWidth="1"/>
    <col min="4344" max="4344" width="31.25" style="2" customWidth="1"/>
    <col min="4345" max="4590" width="10" style="2"/>
    <col min="4591" max="4591" width="5" style="2" customWidth="1"/>
    <col min="4592" max="4592" width="11.625" style="2" customWidth="1"/>
    <col min="4593" max="4593" width="23.25" style="2" customWidth="1"/>
    <col min="4594" max="4594" width="21.25" style="2" customWidth="1"/>
    <col min="4595" max="4595" width="36" style="2" customWidth="1"/>
    <col min="4596" max="4597" width="5" style="2" customWidth="1"/>
    <col min="4598" max="4599" width="12.5083333333333" style="2" customWidth="1"/>
    <col min="4600" max="4600" width="31.25" style="2" customWidth="1"/>
    <col min="4601" max="4846" width="10" style="2"/>
    <col min="4847" max="4847" width="5" style="2" customWidth="1"/>
    <col min="4848" max="4848" width="11.625" style="2" customWidth="1"/>
    <col min="4849" max="4849" width="23.25" style="2" customWidth="1"/>
    <col min="4850" max="4850" width="21.25" style="2" customWidth="1"/>
    <col min="4851" max="4851" width="36" style="2" customWidth="1"/>
    <col min="4852" max="4853" width="5" style="2" customWidth="1"/>
    <col min="4854" max="4855" width="12.5083333333333" style="2" customWidth="1"/>
    <col min="4856" max="4856" width="31.25" style="2" customWidth="1"/>
    <col min="4857" max="5102" width="10" style="2"/>
    <col min="5103" max="5103" width="5" style="2" customWidth="1"/>
    <col min="5104" max="5104" width="11.625" style="2" customWidth="1"/>
    <col min="5105" max="5105" width="23.25" style="2" customWidth="1"/>
    <col min="5106" max="5106" width="21.25" style="2" customWidth="1"/>
    <col min="5107" max="5107" width="36" style="2" customWidth="1"/>
    <col min="5108" max="5109" width="5" style="2" customWidth="1"/>
    <col min="5110" max="5111" width="12.5083333333333" style="2" customWidth="1"/>
    <col min="5112" max="5112" width="31.25" style="2" customWidth="1"/>
    <col min="5113" max="5358" width="10" style="2"/>
    <col min="5359" max="5359" width="5" style="2" customWidth="1"/>
    <col min="5360" max="5360" width="11.625" style="2" customWidth="1"/>
    <col min="5361" max="5361" width="23.25" style="2" customWidth="1"/>
    <col min="5362" max="5362" width="21.25" style="2" customWidth="1"/>
    <col min="5363" max="5363" width="36" style="2" customWidth="1"/>
    <col min="5364" max="5365" width="5" style="2" customWidth="1"/>
    <col min="5366" max="5367" width="12.5083333333333" style="2" customWidth="1"/>
    <col min="5368" max="5368" width="31.25" style="2" customWidth="1"/>
    <col min="5369" max="5614" width="10" style="2"/>
    <col min="5615" max="5615" width="5" style="2" customWidth="1"/>
    <col min="5616" max="5616" width="11.625" style="2" customWidth="1"/>
    <col min="5617" max="5617" width="23.25" style="2" customWidth="1"/>
    <col min="5618" max="5618" width="21.25" style="2" customWidth="1"/>
    <col min="5619" max="5619" width="36" style="2" customWidth="1"/>
    <col min="5620" max="5621" width="5" style="2" customWidth="1"/>
    <col min="5622" max="5623" width="12.5083333333333" style="2" customWidth="1"/>
    <col min="5624" max="5624" width="31.25" style="2" customWidth="1"/>
    <col min="5625" max="5870" width="10" style="2"/>
    <col min="5871" max="5871" width="5" style="2" customWidth="1"/>
    <col min="5872" max="5872" width="11.625" style="2" customWidth="1"/>
    <col min="5873" max="5873" width="23.25" style="2" customWidth="1"/>
    <col min="5874" max="5874" width="21.25" style="2" customWidth="1"/>
    <col min="5875" max="5875" width="36" style="2" customWidth="1"/>
    <col min="5876" max="5877" width="5" style="2" customWidth="1"/>
    <col min="5878" max="5879" width="12.5083333333333" style="2" customWidth="1"/>
    <col min="5880" max="5880" width="31.25" style="2" customWidth="1"/>
    <col min="5881" max="6126" width="10" style="2"/>
    <col min="6127" max="6127" width="5" style="2" customWidth="1"/>
    <col min="6128" max="6128" width="11.625" style="2" customWidth="1"/>
    <col min="6129" max="6129" width="23.25" style="2" customWidth="1"/>
    <col min="6130" max="6130" width="21.25" style="2" customWidth="1"/>
    <col min="6131" max="6131" width="36" style="2" customWidth="1"/>
    <col min="6132" max="6133" width="5" style="2" customWidth="1"/>
    <col min="6134" max="6135" width="12.5083333333333" style="2" customWidth="1"/>
    <col min="6136" max="6136" width="31.25" style="2" customWidth="1"/>
    <col min="6137" max="6382" width="10" style="2"/>
    <col min="6383" max="6383" width="5" style="2" customWidth="1"/>
    <col min="6384" max="6384" width="11.625" style="2" customWidth="1"/>
    <col min="6385" max="6385" width="23.25" style="2" customWidth="1"/>
    <col min="6386" max="6386" width="21.25" style="2" customWidth="1"/>
    <col min="6387" max="6387" width="36" style="2" customWidth="1"/>
    <col min="6388" max="6389" width="5" style="2" customWidth="1"/>
    <col min="6390" max="6391" width="12.5083333333333" style="2" customWidth="1"/>
    <col min="6392" max="6392" width="31.25" style="2" customWidth="1"/>
    <col min="6393" max="6638" width="10" style="2"/>
    <col min="6639" max="6639" width="5" style="2" customWidth="1"/>
    <col min="6640" max="6640" width="11.625" style="2" customWidth="1"/>
    <col min="6641" max="6641" width="23.25" style="2" customWidth="1"/>
    <col min="6642" max="6642" width="21.25" style="2" customWidth="1"/>
    <col min="6643" max="6643" width="36" style="2" customWidth="1"/>
    <col min="6644" max="6645" width="5" style="2" customWidth="1"/>
    <col min="6646" max="6647" width="12.5083333333333" style="2" customWidth="1"/>
    <col min="6648" max="6648" width="31.25" style="2" customWidth="1"/>
    <col min="6649" max="6894" width="10" style="2"/>
    <col min="6895" max="6895" width="5" style="2" customWidth="1"/>
    <col min="6896" max="6896" width="11.625" style="2" customWidth="1"/>
    <col min="6897" max="6897" width="23.25" style="2" customWidth="1"/>
    <col min="6898" max="6898" width="21.25" style="2" customWidth="1"/>
    <col min="6899" max="6899" width="36" style="2" customWidth="1"/>
    <col min="6900" max="6901" width="5" style="2" customWidth="1"/>
    <col min="6902" max="6903" width="12.5083333333333" style="2" customWidth="1"/>
    <col min="6904" max="6904" width="31.25" style="2" customWidth="1"/>
    <col min="6905" max="7150" width="10" style="2"/>
    <col min="7151" max="7151" width="5" style="2" customWidth="1"/>
    <col min="7152" max="7152" width="11.625" style="2" customWidth="1"/>
    <col min="7153" max="7153" width="23.25" style="2" customWidth="1"/>
    <col min="7154" max="7154" width="21.25" style="2" customWidth="1"/>
    <col min="7155" max="7155" width="36" style="2" customWidth="1"/>
    <col min="7156" max="7157" width="5" style="2" customWidth="1"/>
    <col min="7158" max="7159" width="12.5083333333333" style="2" customWidth="1"/>
    <col min="7160" max="7160" width="31.25" style="2" customWidth="1"/>
    <col min="7161" max="7406" width="10" style="2"/>
    <col min="7407" max="7407" width="5" style="2" customWidth="1"/>
    <col min="7408" max="7408" width="11.625" style="2" customWidth="1"/>
    <col min="7409" max="7409" width="23.25" style="2" customWidth="1"/>
    <col min="7410" max="7410" width="21.25" style="2" customWidth="1"/>
    <col min="7411" max="7411" width="36" style="2" customWidth="1"/>
    <col min="7412" max="7413" width="5" style="2" customWidth="1"/>
    <col min="7414" max="7415" width="12.5083333333333" style="2" customWidth="1"/>
    <col min="7416" max="7416" width="31.25" style="2" customWidth="1"/>
    <col min="7417" max="7662" width="10" style="2"/>
    <col min="7663" max="7663" width="5" style="2" customWidth="1"/>
    <col min="7664" max="7664" width="11.625" style="2" customWidth="1"/>
    <col min="7665" max="7665" width="23.25" style="2" customWidth="1"/>
    <col min="7666" max="7666" width="21.25" style="2" customWidth="1"/>
    <col min="7667" max="7667" width="36" style="2" customWidth="1"/>
    <col min="7668" max="7669" width="5" style="2" customWidth="1"/>
    <col min="7670" max="7671" width="12.5083333333333" style="2" customWidth="1"/>
    <col min="7672" max="7672" width="31.25" style="2" customWidth="1"/>
    <col min="7673" max="7918" width="10" style="2"/>
    <col min="7919" max="7919" width="5" style="2" customWidth="1"/>
    <col min="7920" max="7920" width="11.625" style="2" customWidth="1"/>
    <col min="7921" max="7921" width="23.25" style="2" customWidth="1"/>
    <col min="7922" max="7922" width="21.25" style="2" customWidth="1"/>
    <col min="7923" max="7923" width="36" style="2" customWidth="1"/>
    <col min="7924" max="7925" width="5" style="2" customWidth="1"/>
    <col min="7926" max="7927" width="12.5083333333333" style="2" customWidth="1"/>
    <col min="7928" max="7928" width="31.25" style="2" customWidth="1"/>
    <col min="7929" max="8174" width="10" style="2"/>
    <col min="8175" max="8175" width="5" style="2" customWidth="1"/>
    <col min="8176" max="8176" width="11.625" style="2" customWidth="1"/>
    <col min="8177" max="8177" width="23.25" style="2" customWidth="1"/>
    <col min="8178" max="8178" width="21.25" style="2" customWidth="1"/>
    <col min="8179" max="8179" width="36" style="2" customWidth="1"/>
    <col min="8180" max="8181" width="5" style="2" customWidth="1"/>
    <col min="8182" max="8183" width="12.5083333333333" style="2" customWidth="1"/>
    <col min="8184" max="8184" width="31.25" style="2" customWidth="1"/>
    <col min="8185" max="8430" width="10" style="2"/>
    <col min="8431" max="8431" width="5" style="2" customWidth="1"/>
    <col min="8432" max="8432" width="11.625" style="2" customWidth="1"/>
    <col min="8433" max="8433" width="23.25" style="2" customWidth="1"/>
    <col min="8434" max="8434" width="21.25" style="2" customWidth="1"/>
    <col min="8435" max="8435" width="36" style="2" customWidth="1"/>
    <col min="8436" max="8437" width="5" style="2" customWidth="1"/>
    <col min="8438" max="8439" width="12.5083333333333" style="2" customWidth="1"/>
    <col min="8440" max="8440" width="31.25" style="2" customWidth="1"/>
    <col min="8441" max="8686" width="10" style="2"/>
    <col min="8687" max="8687" width="5" style="2" customWidth="1"/>
    <col min="8688" max="8688" width="11.625" style="2" customWidth="1"/>
    <col min="8689" max="8689" width="23.25" style="2" customWidth="1"/>
    <col min="8690" max="8690" width="21.25" style="2" customWidth="1"/>
    <col min="8691" max="8691" width="36" style="2" customWidth="1"/>
    <col min="8692" max="8693" width="5" style="2" customWidth="1"/>
    <col min="8694" max="8695" width="12.5083333333333" style="2" customWidth="1"/>
    <col min="8696" max="8696" width="31.25" style="2" customWidth="1"/>
    <col min="8697" max="8942" width="10" style="2"/>
    <col min="8943" max="8943" width="5" style="2" customWidth="1"/>
    <col min="8944" max="8944" width="11.625" style="2" customWidth="1"/>
    <col min="8945" max="8945" width="23.25" style="2" customWidth="1"/>
    <col min="8946" max="8946" width="21.25" style="2" customWidth="1"/>
    <col min="8947" max="8947" width="36" style="2" customWidth="1"/>
    <col min="8948" max="8949" width="5" style="2" customWidth="1"/>
    <col min="8950" max="8951" width="12.5083333333333" style="2" customWidth="1"/>
    <col min="8952" max="8952" width="31.25" style="2" customWidth="1"/>
    <col min="8953" max="9198" width="10" style="2"/>
    <col min="9199" max="9199" width="5" style="2" customWidth="1"/>
    <col min="9200" max="9200" width="11.625" style="2" customWidth="1"/>
    <col min="9201" max="9201" width="23.25" style="2" customWidth="1"/>
    <col min="9202" max="9202" width="21.25" style="2" customWidth="1"/>
    <col min="9203" max="9203" width="36" style="2" customWidth="1"/>
    <col min="9204" max="9205" width="5" style="2" customWidth="1"/>
    <col min="9206" max="9207" width="12.5083333333333" style="2" customWidth="1"/>
    <col min="9208" max="9208" width="31.25" style="2" customWidth="1"/>
    <col min="9209" max="9454" width="10" style="2"/>
    <col min="9455" max="9455" width="5" style="2" customWidth="1"/>
    <col min="9456" max="9456" width="11.625" style="2" customWidth="1"/>
    <col min="9457" max="9457" width="23.25" style="2" customWidth="1"/>
    <col min="9458" max="9458" width="21.25" style="2" customWidth="1"/>
    <col min="9459" max="9459" width="36" style="2" customWidth="1"/>
    <col min="9460" max="9461" width="5" style="2" customWidth="1"/>
    <col min="9462" max="9463" width="12.5083333333333" style="2" customWidth="1"/>
    <col min="9464" max="9464" width="31.25" style="2" customWidth="1"/>
    <col min="9465" max="9710" width="10" style="2"/>
    <col min="9711" max="9711" width="5" style="2" customWidth="1"/>
    <col min="9712" max="9712" width="11.625" style="2" customWidth="1"/>
    <col min="9713" max="9713" width="23.25" style="2" customWidth="1"/>
    <col min="9714" max="9714" width="21.25" style="2" customWidth="1"/>
    <col min="9715" max="9715" width="36" style="2" customWidth="1"/>
    <col min="9716" max="9717" width="5" style="2" customWidth="1"/>
    <col min="9718" max="9719" width="12.5083333333333" style="2" customWidth="1"/>
    <col min="9720" max="9720" width="31.25" style="2" customWidth="1"/>
    <col min="9721" max="9966" width="10" style="2"/>
    <col min="9967" max="9967" width="5" style="2" customWidth="1"/>
    <col min="9968" max="9968" width="11.625" style="2" customWidth="1"/>
    <col min="9969" max="9969" width="23.25" style="2" customWidth="1"/>
    <col min="9970" max="9970" width="21.25" style="2" customWidth="1"/>
    <col min="9971" max="9971" width="36" style="2" customWidth="1"/>
    <col min="9972" max="9973" width="5" style="2" customWidth="1"/>
    <col min="9974" max="9975" width="12.5083333333333" style="2" customWidth="1"/>
    <col min="9976" max="9976" width="31.25" style="2" customWidth="1"/>
    <col min="9977" max="10222" width="10" style="2"/>
    <col min="10223" max="10223" width="5" style="2" customWidth="1"/>
    <col min="10224" max="10224" width="11.625" style="2" customWidth="1"/>
    <col min="10225" max="10225" width="23.25" style="2" customWidth="1"/>
    <col min="10226" max="10226" width="21.25" style="2" customWidth="1"/>
    <col min="10227" max="10227" width="36" style="2" customWidth="1"/>
    <col min="10228" max="10229" width="5" style="2" customWidth="1"/>
    <col min="10230" max="10231" width="12.5083333333333" style="2" customWidth="1"/>
    <col min="10232" max="10232" width="31.25" style="2" customWidth="1"/>
    <col min="10233" max="10478" width="10" style="2"/>
    <col min="10479" max="10479" width="5" style="2" customWidth="1"/>
    <col min="10480" max="10480" width="11.625" style="2" customWidth="1"/>
    <col min="10481" max="10481" width="23.25" style="2" customWidth="1"/>
    <col min="10482" max="10482" width="21.25" style="2" customWidth="1"/>
    <col min="10483" max="10483" width="36" style="2" customWidth="1"/>
    <col min="10484" max="10485" width="5" style="2" customWidth="1"/>
    <col min="10486" max="10487" width="12.5083333333333" style="2" customWidth="1"/>
    <col min="10488" max="10488" width="31.25" style="2" customWidth="1"/>
    <col min="10489" max="10734" width="10" style="2"/>
    <col min="10735" max="10735" width="5" style="2" customWidth="1"/>
    <col min="10736" max="10736" width="11.625" style="2" customWidth="1"/>
    <col min="10737" max="10737" width="23.25" style="2" customWidth="1"/>
    <col min="10738" max="10738" width="21.25" style="2" customWidth="1"/>
    <col min="10739" max="10739" width="36" style="2" customWidth="1"/>
    <col min="10740" max="10741" width="5" style="2" customWidth="1"/>
    <col min="10742" max="10743" width="12.5083333333333" style="2" customWidth="1"/>
    <col min="10744" max="10744" width="31.25" style="2" customWidth="1"/>
    <col min="10745" max="10990" width="10" style="2"/>
    <col min="10991" max="10991" width="5" style="2" customWidth="1"/>
    <col min="10992" max="10992" width="11.625" style="2" customWidth="1"/>
    <col min="10993" max="10993" width="23.25" style="2" customWidth="1"/>
    <col min="10994" max="10994" width="21.25" style="2" customWidth="1"/>
    <col min="10995" max="10995" width="36" style="2" customWidth="1"/>
    <col min="10996" max="10997" width="5" style="2" customWidth="1"/>
    <col min="10998" max="10999" width="12.5083333333333" style="2" customWidth="1"/>
    <col min="11000" max="11000" width="31.25" style="2" customWidth="1"/>
    <col min="11001" max="11246" width="10" style="2"/>
    <col min="11247" max="11247" width="5" style="2" customWidth="1"/>
    <col min="11248" max="11248" width="11.625" style="2" customWidth="1"/>
    <col min="11249" max="11249" width="23.25" style="2" customWidth="1"/>
    <col min="11250" max="11250" width="21.25" style="2" customWidth="1"/>
    <col min="11251" max="11251" width="36" style="2" customWidth="1"/>
    <col min="11252" max="11253" width="5" style="2" customWidth="1"/>
    <col min="11254" max="11255" width="12.5083333333333" style="2" customWidth="1"/>
    <col min="11256" max="11256" width="31.25" style="2" customWidth="1"/>
    <col min="11257" max="11502" width="10" style="2"/>
    <col min="11503" max="11503" width="5" style="2" customWidth="1"/>
    <col min="11504" max="11504" width="11.625" style="2" customWidth="1"/>
    <col min="11505" max="11505" width="23.25" style="2" customWidth="1"/>
    <col min="11506" max="11506" width="21.25" style="2" customWidth="1"/>
    <col min="11507" max="11507" width="36" style="2" customWidth="1"/>
    <col min="11508" max="11509" width="5" style="2" customWidth="1"/>
    <col min="11510" max="11511" width="12.5083333333333" style="2" customWidth="1"/>
    <col min="11512" max="11512" width="31.25" style="2" customWidth="1"/>
    <col min="11513" max="11758" width="10" style="2"/>
    <col min="11759" max="11759" width="5" style="2" customWidth="1"/>
    <col min="11760" max="11760" width="11.625" style="2" customWidth="1"/>
    <col min="11761" max="11761" width="23.25" style="2" customWidth="1"/>
    <col min="11762" max="11762" width="21.25" style="2" customWidth="1"/>
    <col min="11763" max="11763" width="36" style="2" customWidth="1"/>
    <col min="11764" max="11765" width="5" style="2" customWidth="1"/>
    <col min="11766" max="11767" width="12.5083333333333" style="2" customWidth="1"/>
    <col min="11768" max="11768" width="31.25" style="2" customWidth="1"/>
    <col min="11769" max="12014" width="10" style="2"/>
    <col min="12015" max="12015" width="5" style="2" customWidth="1"/>
    <col min="12016" max="12016" width="11.625" style="2" customWidth="1"/>
    <col min="12017" max="12017" width="23.25" style="2" customWidth="1"/>
    <col min="12018" max="12018" width="21.25" style="2" customWidth="1"/>
    <col min="12019" max="12019" width="36" style="2" customWidth="1"/>
    <col min="12020" max="12021" width="5" style="2" customWidth="1"/>
    <col min="12022" max="12023" width="12.5083333333333" style="2" customWidth="1"/>
    <col min="12024" max="12024" width="31.25" style="2" customWidth="1"/>
    <col min="12025" max="12270" width="10" style="2"/>
    <col min="12271" max="12271" width="5" style="2" customWidth="1"/>
    <col min="12272" max="12272" width="11.625" style="2" customWidth="1"/>
    <col min="12273" max="12273" width="23.25" style="2" customWidth="1"/>
    <col min="12274" max="12274" width="21.25" style="2" customWidth="1"/>
    <col min="12275" max="12275" width="36" style="2" customWidth="1"/>
    <col min="12276" max="12277" width="5" style="2" customWidth="1"/>
    <col min="12278" max="12279" width="12.5083333333333" style="2" customWidth="1"/>
    <col min="12280" max="12280" width="31.25" style="2" customWidth="1"/>
    <col min="12281" max="12526" width="10" style="2"/>
    <col min="12527" max="12527" width="5" style="2" customWidth="1"/>
    <col min="12528" max="12528" width="11.625" style="2" customWidth="1"/>
    <col min="12529" max="12529" width="23.25" style="2" customWidth="1"/>
    <col min="12530" max="12530" width="21.25" style="2" customWidth="1"/>
    <col min="12531" max="12531" width="36" style="2" customWidth="1"/>
    <col min="12532" max="12533" width="5" style="2" customWidth="1"/>
    <col min="12534" max="12535" width="12.5083333333333" style="2" customWidth="1"/>
    <col min="12536" max="12536" width="31.25" style="2" customWidth="1"/>
    <col min="12537" max="12782" width="10" style="2"/>
    <col min="12783" max="12783" width="5" style="2" customWidth="1"/>
    <col min="12784" max="12784" width="11.625" style="2" customWidth="1"/>
    <col min="12785" max="12785" width="23.25" style="2" customWidth="1"/>
    <col min="12786" max="12786" width="21.25" style="2" customWidth="1"/>
    <col min="12787" max="12787" width="36" style="2" customWidth="1"/>
    <col min="12788" max="12789" width="5" style="2" customWidth="1"/>
    <col min="12790" max="12791" width="12.5083333333333" style="2" customWidth="1"/>
    <col min="12792" max="12792" width="31.25" style="2" customWidth="1"/>
    <col min="12793" max="13038" width="10" style="2"/>
    <col min="13039" max="13039" width="5" style="2" customWidth="1"/>
    <col min="13040" max="13040" width="11.625" style="2" customWidth="1"/>
    <col min="13041" max="13041" width="23.25" style="2" customWidth="1"/>
    <col min="13042" max="13042" width="21.25" style="2" customWidth="1"/>
    <col min="13043" max="13043" width="36" style="2" customWidth="1"/>
    <col min="13044" max="13045" width="5" style="2" customWidth="1"/>
    <col min="13046" max="13047" width="12.5083333333333" style="2" customWidth="1"/>
    <col min="13048" max="13048" width="31.25" style="2" customWidth="1"/>
    <col min="13049" max="13294" width="10" style="2"/>
    <col min="13295" max="13295" width="5" style="2" customWidth="1"/>
    <col min="13296" max="13296" width="11.625" style="2" customWidth="1"/>
    <col min="13297" max="13297" width="23.25" style="2" customWidth="1"/>
    <col min="13298" max="13298" width="21.25" style="2" customWidth="1"/>
    <col min="13299" max="13299" width="36" style="2" customWidth="1"/>
    <col min="13300" max="13301" width="5" style="2" customWidth="1"/>
    <col min="13302" max="13303" width="12.5083333333333" style="2" customWidth="1"/>
    <col min="13304" max="13304" width="31.25" style="2" customWidth="1"/>
    <col min="13305" max="13550" width="10" style="2"/>
    <col min="13551" max="13551" width="5" style="2" customWidth="1"/>
    <col min="13552" max="13552" width="11.625" style="2" customWidth="1"/>
    <col min="13553" max="13553" width="23.25" style="2" customWidth="1"/>
    <col min="13554" max="13554" width="21.25" style="2" customWidth="1"/>
    <col min="13555" max="13555" width="36" style="2" customWidth="1"/>
    <col min="13556" max="13557" width="5" style="2" customWidth="1"/>
    <col min="13558" max="13559" width="12.5083333333333" style="2" customWidth="1"/>
    <col min="13560" max="13560" width="31.25" style="2" customWidth="1"/>
    <col min="13561" max="13806" width="10" style="2"/>
    <col min="13807" max="13807" width="5" style="2" customWidth="1"/>
    <col min="13808" max="13808" width="11.625" style="2" customWidth="1"/>
    <col min="13809" max="13809" width="23.25" style="2" customWidth="1"/>
    <col min="13810" max="13810" width="21.25" style="2" customWidth="1"/>
    <col min="13811" max="13811" width="36" style="2" customWidth="1"/>
    <col min="13812" max="13813" width="5" style="2" customWidth="1"/>
    <col min="13814" max="13815" width="12.5083333333333" style="2" customWidth="1"/>
    <col min="13816" max="13816" width="31.25" style="2" customWidth="1"/>
    <col min="13817" max="14062" width="10" style="2"/>
    <col min="14063" max="14063" width="5" style="2" customWidth="1"/>
    <col min="14064" max="14064" width="11.625" style="2" customWidth="1"/>
    <col min="14065" max="14065" width="23.25" style="2" customWidth="1"/>
    <col min="14066" max="14066" width="21.25" style="2" customWidth="1"/>
    <col min="14067" max="14067" width="36" style="2" customWidth="1"/>
    <col min="14068" max="14069" width="5" style="2" customWidth="1"/>
    <col min="14070" max="14071" width="12.5083333333333" style="2" customWidth="1"/>
    <col min="14072" max="14072" width="31.25" style="2" customWidth="1"/>
    <col min="14073" max="14318" width="10" style="2"/>
    <col min="14319" max="14319" width="5" style="2" customWidth="1"/>
    <col min="14320" max="14320" width="11.625" style="2" customWidth="1"/>
    <col min="14321" max="14321" width="23.25" style="2" customWidth="1"/>
    <col min="14322" max="14322" width="21.25" style="2" customWidth="1"/>
    <col min="14323" max="14323" width="36" style="2" customWidth="1"/>
    <col min="14324" max="14325" width="5" style="2" customWidth="1"/>
    <col min="14326" max="14327" width="12.5083333333333" style="2" customWidth="1"/>
    <col min="14328" max="14328" width="31.25" style="2" customWidth="1"/>
    <col min="14329" max="14574" width="10" style="2"/>
    <col min="14575" max="14575" width="5" style="2" customWidth="1"/>
    <col min="14576" max="14576" width="11.625" style="2" customWidth="1"/>
    <col min="14577" max="14577" width="23.25" style="2" customWidth="1"/>
    <col min="14578" max="14578" width="21.25" style="2" customWidth="1"/>
    <col min="14579" max="14579" width="36" style="2" customWidth="1"/>
    <col min="14580" max="14581" width="5" style="2" customWidth="1"/>
    <col min="14582" max="14583" width="12.5083333333333" style="2" customWidth="1"/>
    <col min="14584" max="14584" width="31.25" style="2" customWidth="1"/>
    <col min="14585" max="14830" width="10" style="2"/>
    <col min="14831" max="14831" width="5" style="2" customWidth="1"/>
    <col min="14832" max="14832" width="11.625" style="2" customWidth="1"/>
    <col min="14833" max="14833" width="23.25" style="2" customWidth="1"/>
    <col min="14834" max="14834" width="21.25" style="2" customWidth="1"/>
    <col min="14835" max="14835" width="36" style="2" customWidth="1"/>
    <col min="14836" max="14837" width="5" style="2" customWidth="1"/>
    <col min="14838" max="14839" width="12.5083333333333" style="2" customWidth="1"/>
    <col min="14840" max="14840" width="31.25" style="2" customWidth="1"/>
    <col min="14841" max="15086" width="10" style="2"/>
    <col min="15087" max="15087" width="5" style="2" customWidth="1"/>
    <col min="15088" max="15088" width="11.625" style="2" customWidth="1"/>
    <col min="15089" max="15089" width="23.25" style="2" customWidth="1"/>
    <col min="15090" max="15090" width="21.25" style="2" customWidth="1"/>
    <col min="15091" max="15091" width="36" style="2" customWidth="1"/>
    <col min="15092" max="15093" width="5" style="2" customWidth="1"/>
    <col min="15094" max="15095" width="12.5083333333333" style="2" customWidth="1"/>
    <col min="15096" max="15096" width="31.25" style="2" customWidth="1"/>
    <col min="15097" max="15342" width="10" style="2"/>
    <col min="15343" max="15343" width="5" style="2" customWidth="1"/>
    <col min="15344" max="15344" width="11.625" style="2" customWidth="1"/>
    <col min="15345" max="15345" width="23.25" style="2" customWidth="1"/>
    <col min="15346" max="15346" width="21.25" style="2" customWidth="1"/>
    <col min="15347" max="15347" width="36" style="2" customWidth="1"/>
    <col min="15348" max="15349" width="5" style="2" customWidth="1"/>
    <col min="15350" max="15351" width="12.5083333333333" style="2" customWidth="1"/>
    <col min="15352" max="15352" width="31.25" style="2" customWidth="1"/>
    <col min="15353" max="15598" width="10" style="2"/>
    <col min="15599" max="15599" width="5" style="2" customWidth="1"/>
    <col min="15600" max="15600" width="11.625" style="2" customWidth="1"/>
    <col min="15601" max="15601" width="23.25" style="2" customWidth="1"/>
    <col min="15602" max="15602" width="21.25" style="2" customWidth="1"/>
    <col min="15603" max="15603" width="36" style="2" customWidth="1"/>
    <col min="15604" max="15605" width="5" style="2" customWidth="1"/>
    <col min="15606" max="15607" width="12.5083333333333" style="2" customWidth="1"/>
    <col min="15608" max="15608" width="31.25" style="2" customWidth="1"/>
    <col min="15609" max="15854" width="10" style="2"/>
    <col min="15855" max="15855" width="5" style="2" customWidth="1"/>
    <col min="15856" max="15856" width="11.625" style="2" customWidth="1"/>
    <col min="15857" max="15857" width="23.25" style="2" customWidth="1"/>
    <col min="15858" max="15858" width="21.25" style="2" customWidth="1"/>
    <col min="15859" max="15859" width="36" style="2" customWidth="1"/>
    <col min="15860" max="15861" width="5" style="2" customWidth="1"/>
    <col min="15862" max="15863" width="12.5083333333333" style="2" customWidth="1"/>
    <col min="15864" max="15864" width="31.25" style="2" customWidth="1"/>
    <col min="15865" max="16110" width="10" style="2"/>
    <col min="16111" max="16111" width="5" style="2" customWidth="1"/>
    <col min="16112" max="16112" width="11.625" style="2" customWidth="1"/>
    <col min="16113" max="16113" width="23.25" style="2" customWidth="1"/>
    <col min="16114" max="16114" width="21.25" style="2" customWidth="1"/>
    <col min="16115" max="16115" width="36" style="2" customWidth="1"/>
    <col min="16116" max="16117" width="5" style="2" customWidth="1"/>
    <col min="16118" max="16119" width="12.5083333333333" style="2" customWidth="1"/>
    <col min="16120" max="16120" width="31.25" style="2" customWidth="1"/>
    <col min="16121" max="16384" width="10" style="2"/>
  </cols>
  <sheetData>
    <row r="1" customHeight="1" spans="1:14">
      <c r="A1" s="27" t="s">
        <v>0</v>
      </c>
      <c r="B1" s="27"/>
      <c r="C1" s="27"/>
      <c r="D1" s="27"/>
      <c r="E1" s="27"/>
      <c r="F1" s="27"/>
      <c r="G1" s="27"/>
      <c r="H1" s="27"/>
      <c r="I1" s="27"/>
      <c r="J1" s="27"/>
    </row>
    <row r="2" customHeight="1" spans="1:14">
      <c r="A2" s="5" t="s">
        <v>1</v>
      </c>
      <c r="B2" s="5" t="s">
        <v>2</v>
      </c>
      <c r="C2" s="5" t="s">
        <v>79</v>
      </c>
      <c r="D2" s="5" t="s">
        <v>80</v>
      </c>
      <c r="E2" s="5" t="s">
        <v>3</v>
      </c>
      <c r="F2" s="5" t="s">
        <v>4</v>
      </c>
      <c r="G2" s="5" t="s">
        <v>5</v>
      </c>
      <c r="H2" s="6" t="s">
        <v>6</v>
      </c>
      <c r="I2" s="6" t="s">
        <v>7</v>
      </c>
      <c r="J2" s="6" t="s">
        <v>8</v>
      </c>
      <c r="L2" s="28" t="s">
        <v>9</v>
      </c>
      <c r="M2" s="29" t="s">
        <v>10</v>
      </c>
      <c r="N2" s="29" t="s">
        <v>11</v>
      </c>
    </row>
    <row r="3" customHeight="1" spans="1:14">
      <c r="A3" s="30" t="s">
        <v>116</v>
      </c>
      <c r="B3" s="30"/>
      <c r="C3" s="30"/>
      <c r="D3" s="5"/>
      <c r="E3" s="30"/>
      <c r="F3" s="30"/>
      <c r="G3" s="30"/>
      <c r="H3" s="30"/>
      <c r="I3" s="30"/>
      <c r="J3" s="31"/>
      <c r="L3" s="28"/>
      <c r="M3" s="32"/>
      <c r="N3" s="32"/>
    </row>
    <row r="4" ht="53.25" customHeight="1" spans="1:14">
      <c r="A4" s="13">
        <v>1</v>
      </c>
      <c r="B4" s="16" t="s">
        <v>12</v>
      </c>
      <c r="C4" s="9" t="s">
        <v>81</v>
      </c>
      <c r="D4" s="9" t="s">
        <v>82</v>
      </c>
      <c r="E4" s="10" t="s">
        <v>13</v>
      </c>
      <c r="F4" s="9" t="s">
        <v>14</v>
      </c>
      <c r="G4" s="9">
        <v>3</v>
      </c>
      <c r="H4" s="33">
        <v>60000</v>
      </c>
      <c r="I4" s="33">
        <f>G4*H4</f>
        <v>180000</v>
      </c>
      <c r="J4" s="21"/>
      <c r="L4" s="34">
        <v>45500</v>
      </c>
      <c r="M4" s="34">
        <f>G4*L4</f>
        <v>136500</v>
      </c>
      <c r="N4" s="35">
        <f>(I4-M4)/I4</f>
        <v>0.241666666666667</v>
      </c>
    </row>
    <row r="5" ht="42" customHeight="1" spans="1:14">
      <c r="A5" s="13">
        <v>2</v>
      </c>
      <c r="B5" s="16" t="s">
        <v>15</v>
      </c>
      <c r="C5" s="9" t="s">
        <v>81</v>
      </c>
      <c r="D5" s="9" t="s">
        <v>83</v>
      </c>
      <c r="E5" s="10" t="s">
        <v>16</v>
      </c>
      <c r="F5" s="9" t="s">
        <v>14</v>
      </c>
      <c r="G5" s="9">
        <v>15</v>
      </c>
      <c r="H5" s="33">
        <v>4000</v>
      </c>
      <c r="I5" s="33">
        <f>G5*H5</f>
        <v>60000</v>
      </c>
      <c r="J5" s="14" t="s">
        <v>17</v>
      </c>
      <c r="L5" s="34">
        <v>2800</v>
      </c>
      <c r="M5" s="34">
        <f>G5*L5</f>
        <v>42000</v>
      </c>
      <c r="N5" s="35">
        <f>(I5-M5)/I5</f>
        <v>0.3</v>
      </c>
    </row>
    <row r="6" ht="31.5" customHeight="1" spans="1:14">
      <c r="A6" s="13">
        <v>3</v>
      </c>
      <c r="B6" s="15" t="s">
        <v>18</v>
      </c>
      <c r="C6" s="9" t="s">
        <v>84</v>
      </c>
      <c r="D6" s="9" t="s">
        <v>85</v>
      </c>
      <c r="E6" s="10" t="s">
        <v>19</v>
      </c>
      <c r="F6" s="9" t="s">
        <v>20</v>
      </c>
      <c r="G6" s="9">
        <v>24</v>
      </c>
      <c r="H6" s="33">
        <v>370</v>
      </c>
      <c r="I6" s="33">
        <f t="shared" ref="I6:I15" si="0">G6*H6</f>
        <v>8880</v>
      </c>
      <c r="J6" s="14"/>
      <c r="K6" s="36"/>
      <c r="L6" s="34">
        <v>150</v>
      </c>
      <c r="M6" s="34">
        <f t="shared" ref="M6:M19" si="1">G6*L6</f>
        <v>3600</v>
      </c>
      <c r="N6" s="35">
        <f t="shared" ref="N6:N15" si="2">(I6-M6)/I6</f>
        <v>0.594594594594595</v>
      </c>
    </row>
    <row r="7" customHeight="1" spans="1:14">
      <c r="A7" s="13">
        <v>4</v>
      </c>
      <c r="B7" s="15" t="s">
        <v>21</v>
      </c>
      <c r="C7" s="9" t="s">
        <v>84</v>
      </c>
      <c r="D7" s="9" t="s">
        <v>87</v>
      </c>
      <c r="E7" s="10" t="s">
        <v>22</v>
      </c>
      <c r="F7" s="9" t="s">
        <v>14</v>
      </c>
      <c r="G7" s="9">
        <v>3</v>
      </c>
      <c r="H7" s="33">
        <v>2600</v>
      </c>
      <c r="I7" s="33">
        <f t="shared" si="0"/>
        <v>7800</v>
      </c>
      <c r="J7" s="14"/>
      <c r="K7" s="36"/>
      <c r="L7" s="34">
        <v>1650</v>
      </c>
      <c r="M7" s="34">
        <f t="shared" si="1"/>
        <v>4950</v>
      </c>
      <c r="N7" s="35">
        <f t="shared" si="2"/>
        <v>0.365384615384615</v>
      </c>
    </row>
    <row r="8" customHeight="1" spans="1:14">
      <c r="A8" s="13">
        <v>5</v>
      </c>
      <c r="B8" s="15" t="s">
        <v>23</v>
      </c>
      <c r="C8" s="9" t="s">
        <v>84</v>
      </c>
      <c r="D8" s="9" t="s">
        <v>88</v>
      </c>
      <c r="E8" s="10" t="s">
        <v>24</v>
      </c>
      <c r="F8" s="9" t="s">
        <v>14</v>
      </c>
      <c r="G8" s="9">
        <v>6</v>
      </c>
      <c r="H8" s="33">
        <v>1100</v>
      </c>
      <c r="I8" s="33">
        <f t="shared" si="0"/>
        <v>6600</v>
      </c>
      <c r="J8" s="14"/>
      <c r="K8" s="36"/>
      <c r="L8" s="34">
        <v>550</v>
      </c>
      <c r="M8" s="34">
        <f t="shared" si="1"/>
        <v>3300</v>
      </c>
      <c r="N8" s="35">
        <f t="shared" si="2"/>
        <v>0.5</v>
      </c>
    </row>
    <row r="9" customHeight="1" spans="1:14">
      <c r="A9" s="13">
        <v>6</v>
      </c>
      <c r="B9" s="16" t="s">
        <v>42</v>
      </c>
      <c r="C9" s="9" t="s">
        <v>100</v>
      </c>
      <c r="D9" s="9" t="s">
        <v>101</v>
      </c>
      <c r="E9" s="16" t="s">
        <v>43</v>
      </c>
      <c r="F9" s="9" t="s">
        <v>14</v>
      </c>
      <c r="G9" s="9">
        <v>6</v>
      </c>
      <c r="H9" s="33">
        <v>2880</v>
      </c>
      <c r="I9" s="33">
        <f t="shared" si="0"/>
        <v>17280</v>
      </c>
      <c r="J9" s="14"/>
      <c r="K9" s="36"/>
      <c r="L9" s="34">
        <v>2550</v>
      </c>
      <c r="M9" s="34">
        <f t="shared" si="1"/>
        <v>15300</v>
      </c>
      <c r="N9" s="35">
        <f t="shared" si="2"/>
        <v>0.114583333333333</v>
      </c>
    </row>
    <row r="10" customHeight="1" spans="1:14">
      <c r="A10" s="13">
        <v>7</v>
      </c>
      <c r="B10" s="16" t="s">
        <v>44</v>
      </c>
      <c r="C10" s="9" t="s">
        <v>102</v>
      </c>
      <c r="D10" s="9" t="s">
        <v>103</v>
      </c>
      <c r="E10" s="10" t="s">
        <v>45</v>
      </c>
      <c r="F10" s="9" t="s">
        <v>14</v>
      </c>
      <c r="G10" s="9">
        <v>6</v>
      </c>
      <c r="H10" s="33">
        <v>150</v>
      </c>
      <c r="I10" s="33">
        <f t="shared" si="0"/>
        <v>900</v>
      </c>
      <c r="J10" s="14"/>
      <c r="K10" s="36"/>
      <c r="L10" s="34">
        <v>100</v>
      </c>
      <c r="M10" s="34">
        <f t="shared" si="1"/>
        <v>600</v>
      </c>
      <c r="N10" s="35">
        <f t="shared" si="2"/>
        <v>0.333333333333333</v>
      </c>
    </row>
    <row r="11" ht="27.75" customHeight="1" spans="1:14">
      <c r="A11" s="13">
        <v>8</v>
      </c>
      <c r="B11" s="16" t="s">
        <v>46</v>
      </c>
      <c r="C11" s="37" t="s">
        <v>104</v>
      </c>
      <c r="D11" s="13" t="s">
        <v>105</v>
      </c>
      <c r="E11" s="10" t="s">
        <v>47</v>
      </c>
      <c r="F11" s="9" t="s">
        <v>14</v>
      </c>
      <c r="G11" s="9">
        <v>3</v>
      </c>
      <c r="H11" s="33">
        <v>2200</v>
      </c>
      <c r="I11" s="33">
        <f t="shared" si="0"/>
        <v>6600</v>
      </c>
      <c r="J11" s="38"/>
      <c r="K11" s="39" t="s">
        <v>48</v>
      </c>
      <c r="L11" s="34">
        <v>1660</v>
      </c>
      <c r="M11" s="34">
        <f t="shared" si="1"/>
        <v>4980</v>
      </c>
      <c r="N11" s="35">
        <f t="shared" si="2"/>
        <v>0.245454545454545</v>
      </c>
    </row>
    <row r="12" customHeight="1" spans="1:14">
      <c r="A12" s="13">
        <v>9</v>
      </c>
      <c r="B12" s="16" t="s">
        <v>49</v>
      </c>
      <c r="C12" s="9" t="s">
        <v>106</v>
      </c>
      <c r="D12" s="9" t="s">
        <v>107</v>
      </c>
      <c r="E12" s="10" t="s">
        <v>50</v>
      </c>
      <c r="F12" s="9" t="s">
        <v>14</v>
      </c>
      <c r="G12" s="9">
        <v>3</v>
      </c>
      <c r="H12" s="33">
        <v>800</v>
      </c>
      <c r="I12" s="33">
        <f t="shared" si="0"/>
        <v>2400</v>
      </c>
      <c r="J12" s="14"/>
      <c r="K12" s="36"/>
      <c r="L12" s="34">
        <v>700</v>
      </c>
      <c r="M12" s="34">
        <f t="shared" si="1"/>
        <v>2100</v>
      </c>
      <c r="N12" s="35">
        <f t="shared" si="2"/>
        <v>0.125</v>
      </c>
    </row>
    <row r="13" customHeight="1" spans="1:14">
      <c r="A13" s="13">
        <v>10</v>
      </c>
      <c r="B13" s="16" t="s">
        <v>29</v>
      </c>
      <c r="C13" s="9" t="s">
        <v>92</v>
      </c>
      <c r="D13" s="9" t="s">
        <v>93</v>
      </c>
      <c r="E13" s="16" t="s">
        <v>30</v>
      </c>
      <c r="F13" s="9" t="s">
        <v>14</v>
      </c>
      <c r="G13" s="9">
        <v>3</v>
      </c>
      <c r="H13" s="33">
        <v>1600</v>
      </c>
      <c r="I13" s="33">
        <f t="shared" si="0"/>
        <v>4800</v>
      </c>
      <c r="J13" s="14"/>
      <c r="K13" s="36"/>
      <c r="L13" s="34">
        <v>1200</v>
      </c>
      <c r="M13" s="34">
        <f t="shared" si="1"/>
        <v>3600</v>
      </c>
      <c r="N13" s="35">
        <f t="shared" si="2"/>
        <v>0.25</v>
      </c>
    </row>
    <row r="14" customHeight="1" spans="1:14">
      <c r="A14" s="40"/>
      <c r="B14" s="40"/>
      <c r="C14" s="40"/>
      <c r="D14" s="41"/>
      <c r="E14" s="40"/>
      <c r="F14" s="40"/>
      <c r="G14" s="40"/>
      <c r="H14" s="42" t="s">
        <v>117</v>
      </c>
      <c r="I14" s="42">
        <f>SUM(I4:I13)</f>
        <v>295260</v>
      </c>
      <c r="J14" s="43"/>
      <c r="L14" s="34"/>
      <c r="M14" s="34">
        <f>SUM(M4:M13)</f>
        <v>216930</v>
      </c>
      <c r="N14" s="35">
        <f t="shared" si="2"/>
        <v>0.265291607396871</v>
      </c>
    </row>
    <row r="15" ht="23.1" customHeight="1" spans="1:14">
      <c r="A15" s="44" t="s">
        <v>118</v>
      </c>
      <c r="B15" s="44"/>
      <c r="C15" s="44"/>
      <c r="D15" s="41"/>
      <c r="E15" s="44"/>
      <c r="F15" s="44"/>
      <c r="G15" s="44"/>
      <c r="H15" s="44"/>
      <c r="I15" s="44"/>
      <c r="J15" s="45"/>
    </row>
    <row r="16" ht="31" customHeight="1" spans="1:14">
      <c r="A16" s="9">
        <v>11</v>
      </c>
      <c r="B16" s="16" t="s">
        <v>31</v>
      </c>
      <c r="C16" s="9" t="s">
        <v>94</v>
      </c>
      <c r="D16" s="9" t="s">
        <v>95</v>
      </c>
      <c r="E16" s="16" t="s">
        <v>32</v>
      </c>
      <c r="F16" s="9" t="s">
        <v>33</v>
      </c>
      <c r="G16" s="9">
        <v>3</v>
      </c>
      <c r="H16" s="46">
        <v>6500</v>
      </c>
      <c r="I16" s="46">
        <f>G16*H16</f>
        <v>19500</v>
      </c>
      <c r="J16" s="12" t="s">
        <v>34</v>
      </c>
      <c r="K16" s="39" t="s">
        <v>35</v>
      </c>
      <c r="L16" s="34">
        <v>2880</v>
      </c>
      <c r="M16" s="34">
        <f>G16*L16</f>
        <v>8640</v>
      </c>
      <c r="N16" s="35">
        <f>(I16-M16)/I16</f>
        <v>0.556923076923077</v>
      </c>
    </row>
    <row r="17" ht="23.1" customHeight="1" spans="1:14">
      <c r="A17" s="40"/>
      <c r="B17" s="40"/>
      <c r="C17" s="40"/>
      <c r="D17" s="41"/>
      <c r="E17" s="40"/>
      <c r="F17" s="40"/>
      <c r="G17" s="40"/>
      <c r="H17" s="42" t="s">
        <v>117</v>
      </c>
      <c r="I17" s="42">
        <f>SUM(I16:I16)</f>
        <v>19500</v>
      </c>
      <c r="J17" s="43"/>
      <c r="L17" s="47"/>
      <c r="M17" s="47">
        <f>SUM(M16:M16)</f>
        <v>8640</v>
      </c>
      <c r="N17" s="35">
        <f>(I17-M17)/I17</f>
        <v>0.556923076923077</v>
      </c>
    </row>
    <row r="18" ht="23.1" customHeight="1" spans="1:14">
      <c r="A18" s="44" t="s">
        <v>119</v>
      </c>
      <c r="B18" s="44"/>
      <c r="C18" s="44"/>
      <c r="D18" s="41"/>
      <c r="E18" s="44"/>
      <c r="F18" s="44"/>
      <c r="G18" s="44"/>
      <c r="H18" s="44"/>
      <c r="I18" s="44"/>
      <c r="J18" s="45"/>
    </row>
    <row r="19" ht="30" customHeight="1" spans="1:14">
      <c r="A19" s="9">
        <v>12</v>
      </c>
      <c r="B19" s="9" t="s">
        <v>51</v>
      </c>
      <c r="C19" s="9" t="s">
        <v>108</v>
      </c>
      <c r="D19" s="9" t="s">
        <v>109</v>
      </c>
      <c r="E19" s="16" t="s">
        <v>52</v>
      </c>
      <c r="F19" s="9" t="s">
        <v>53</v>
      </c>
      <c r="G19" s="9">
        <v>3</v>
      </c>
      <c r="H19" s="46">
        <v>800</v>
      </c>
      <c r="I19" s="46">
        <f>G19*H19</f>
        <v>2400</v>
      </c>
      <c r="J19" s="12" t="s">
        <v>54</v>
      </c>
      <c r="L19" s="48">
        <v>5000</v>
      </c>
      <c r="M19" s="48">
        <f>G19*L19</f>
        <v>15000</v>
      </c>
      <c r="N19" s="49">
        <f>(SUM(I19:I24)-M19)/SUM(I19:I24)</f>
        <v>0.280575539568345</v>
      </c>
    </row>
    <row r="20" ht="30" customHeight="1" spans="1:14">
      <c r="A20" s="9">
        <v>13</v>
      </c>
      <c r="B20" s="9" t="s">
        <v>55</v>
      </c>
      <c r="C20" s="9" t="s">
        <v>110</v>
      </c>
      <c r="D20" s="9" t="s">
        <v>56</v>
      </c>
      <c r="E20" s="16" t="s">
        <v>56</v>
      </c>
      <c r="F20" s="9" t="s">
        <v>57</v>
      </c>
      <c r="G20" s="9">
        <v>300</v>
      </c>
      <c r="H20" s="46">
        <v>6.5</v>
      </c>
      <c r="I20" s="46">
        <f t="shared" ref="I20:I25" si="3">G20*H20</f>
        <v>1950</v>
      </c>
      <c r="J20" s="12" t="s">
        <v>58</v>
      </c>
      <c r="L20" s="50"/>
      <c r="M20" s="50"/>
      <c r="N20" s="51"/>
    </row>
    <row r="21" ht="30" customHeight="1" spans="1:14">
      <c r="A21" s="9">
        <v>14</v>
      </c>
      <c r="B21" s="9" t="s">
        <v>59</v>
      </c>
      <c r="C21" s="9" t="s">
        <v>111</v>
      </c>
      <c r="D21" s="9" t="s">
        <v>109</v>
      </c>
      <c r="E21" s="16" t="s">
        <v>60</v>
      </c>
      <c r="F21" s="9" t="s">
        <v>57</v>
      </c>
      <c r="G21" s="52">
        <v>900</v>
      </c>
      <c r="H21" s="46">
        <v>6</v>
      </c>
      <c r="I21" s="46">
        <f t="shared" si="3"/>
        <v>5400</v>
      </c>
      <c r="J21" s="12" t="s">
        <v>61</v>
      </c>
      <c r="L21" s="50"/>
      <c r="M21" s="50"/>
      <c r="N21" s="51"/>
    </row>
    <row r="22" ht="30" customHeight="1" spans="1:14">
      <c r="A22" s="9">
        <v>15</v>
      </c>
      <c r="B22" s="9" t="s">
        <v>62</v>
      </c>
      <c r="C22" s="9" t="s">
        <v>112</v>
      </c>
      <c r="D22" s="9" t="s">
        <v>109</v>
      </c>
      <c r="E22" s="16" t="s">
        <v>63</v>
      </c>
      <c r="F22" s="9" t="s">
        <v>64</v>
      </c>
      <c r="G22" s="9">
        <v>3</v>
      </c>
      <c r="H22" s="46">
        <v>1000</v>
      </c>
      <c r="I22" s="46">
        <f t="shared" si="3"/>
        <v>3000</v>
      </c>
      <c r="J22" s="12"/>
      <c r="L22" s="50"/>
      <c r="M22" s="50"/>
      <c r="N22" s="51"/>
    </row>
    <row r="23" ht="30" customHeight="1" spans="1:14">
      <c r="A23" s="9">
        <v>16</v>
      </c>
      <c r="B23" s="9" t="s">
        <v>65</v>
      </c>
      <c r="C23" s="9" t="s">
        <v>111</v>
      </c>
      <c r="D23" s="9" t="s">
        <v>113</v>
      </c>
      <c r="E23" s="16" t="s">
        <v>66</v>
      </c>
      <c r="F23" s="9" t="s">
        <v>57</v>
      </c>
      <c r="G23" s="9">
        <v>150</v>
      </c>
      <c r="H23" s="46">
        <v>6</v>
      </c>
      <c r="I23" s="46">
        <f t="shared" si="3"/>
        <v>900</v>
      </c>
      <c r="J23" s="12" t="s">
        <v>67</v>
      </c>
      <c r="L23" s="50"/>
      <c r="M23" s="50"/>
      <c r="N23" s="51"/>
    </row>
    <row r="24" ht="30" customHeight="1" spans="1:14">
      <c r="A24" s="9">
        <v>17</v>
      </c>
      <c r="B24" s="9" t="s">
        <v>68</v>
      </c>
      <c r="C24" s="9" t="s">
        <v>114</v>
      </c>
      <c r="D24" s="9" t="s">
        <v>115</v>
      </c>
      <c r="E24" s="16" t="s">
        <v>69</v>
      </c>
      <c r="F24" s="9" t="s">
        <v>70</v>
      </c>
      <c r="G24" s="9">
        <v>9</v>
      </c>
      <c r="H24" s="46">
        <v>800</v>
      </c>
      <c r="I24" s="46">
        <f t="shared" si="3"/>
        <v>7200</v>
      </c>
      <c r="J24" s="12" t="s">
        <v>71</v>
      </c>
      <c r="L24" s="53"/>
      <c r="M24" s="53"/>
      <c r="N24" s="54"/>
    </row>
    <row r="25" ht="30" customHeight="1" spans="1:14">
      <c r="A25" s="9">
        <v>18</v>
      </c>
      <c r="B25" s="9" t="s">
        <v>72</v>
      </c>
      <c r="C25" s="9" t="s">
        <v>109</v>
      </c>
      <c r="D25" s="9" t="s">
        <v>109</v>
      </c>
      <c r="E25" s="16" t="s">
        <v>73</v>
      </c>
      <c r="F25" s="9" t="s">
        <v>64</v>
      </c>
      <c r="G25" s="9">
        <v>3</v>
      </c>
      <c r="H25" s="46">
        <v>10000</v>
      </c>
      <c r="I25" s="46">
        <f t="shared" si="3"/>
        <v>30000</v>
      </c>
      <c r="J25" s="12"/>
      <c r="L25" s="34">
        <v>10000</v>
      </c>
      <c r="M25" s="34">
        <f>G25*L25</f>
        <v>30000</v>
      </c>
      <c r="N25" s="35">
        <f>(I25-M25)/I25</f>
        <v>0</v>
      </c>
    </row>
    <row r="26" ht="23.1" customHeight="1" spans="1:14">
      <c r="A26" s="40"/>
      <c r="B26" s="40"/>
      <c r="C26" s="40"/>
      <c r="D26" s="41"/>
      <c r="E26" s="40"/>
      <c r="F26" s="40"/>
      <c r="G26" s="40"/>
      <c r="H26" s="42" t="s">
        <v>117</v>
      </c>
      <c r="I26" s="42">
        <f>SUM(I19:I25)</f>
        <v>50850</v>
      </c>
      <c r="J26" s="43"/>
      <c r="L26" s="47"/>
      <c r="M26" s="47">
        <f>SUM(M19:M25)</f>
        <v>45000</v>
      </c>
      <c r="N26" s="35">
        <f>(I26-M26)/I26</f>
        <v>0.115044247787611</v>
      </c>
    </row>
    <row r="27" ht="23" customHeight="1" spans="1:14">
      <c r="A27" s="55" t="s">
        <v>120</v>
      </c>
      <c r="B27" s="55"/>
      <c r="C27" s="55"/>
      <c r="D27" s="5"/>
      <c r="E27" s="55"/>
      <c r="F27" s="55"/>
      <c r="G27" s="55"/>
      <c r="H27" s="56">
        <f>I14+I26+I17</f>
        <v>365610</v>
      </c>
      <c r="I27" s="56"/>
      <c r="J27" s="14"/>
      <c r="L27" s="47"/>
      <c r="M27" s="47">
        <f>M14+M26+M17</f>
        <v>270570</v>
      </c>
      <c r="N27" s="35">
        <f>(H27-M27)/H27</f>
        <v>0.259949126117995</v>
      </c>
    </row>
    <row r="29" customHeight="1" spans="1:14">
      <c r="H29" s="57"/>
      <c r="I29" s="57"/>
      <c r="J29" s="4">
        <f>H27/G25</f>
        <v>121870</v>
      </c>
      <c r="K29" s="2"/>
    </row>
    <row r="30" customHeight="1" spans="1:14">
      <c r="H30" s="58" t="s">
        <v>75</v>
      </c>
      <c r="I30" s="59">
        <f>H27/1.13</f>
        <v>323548.672566372</v>
      </c>
      <c r="K30" s="2"/>
    </row>
    <row r="31" customHeight="1" spans="1:14">
      <c r="H31" s="58" t="s">
        <v>76</v>
      </c>
      <c r="I31" s="59">
        <f>M27/1.13</f>
        <v>239442.477876106</v>
      </c>
      <c r="K31" s="2"/>
    </row>
    <row r="32" customHeight="1" spans="1:14">
      <c r="H32" s="58" t="s">
        <v>77</v>
      </c>
      <c r="I32" s="59">
        <f>I30-I31</f>
        <v>84106.1946902655</v>
      </c>
      <c r="K32" s="2"/>
    </row>
    <row r="33" customHeight="1" spans="8:11">
      <c r="H33" s="58" t="s">
        <v>78</v>
      </c>
      <c r="I33" s="60">
        <f>I32/I30</f>
        <v>0.259949126117995</v>
      </c>
      <c r="K33" s="2"/>
    </row>
    <row r="34" customHeight="1" spans="8:11">
      <c r="K34" s="2"/>
    </row>
  </sheetData>
  <mergeCells count="13">
    <mergeCell ref="A1:J1"/>
    <mergeCell ref="A3:I3"/>
    <mergeCell ref="A14:G14"/>
    <mergeCell ref="A15:I15"/>
    <mergeCell ref="A17:G17"/>
    <mergeCell ref="A18:I18"/>
    <mergeCell ref="A26:G26"/>
    <mergeCell ref="A27:G27"/>
    <mergeCell ref="H27:I27"/>
    <mergeCell ref="H29:I29"/>
    <mergeCell ref="L19:L24"/>
    <mergeCell ref="M19:M24"/>
    <mergeCell ref="N19:N24"/>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zoomScale="70" zoomScaleNormal="70" workbookViewId="0">
      <pane xSplit="1" ySplit="3" topLeftCell="B10" activePane="bottomRight" state="frozen"/>
      <selection/>
      <selection pane="topRight"/>
      <selection pane="bottomLeft"/>
      <selection pane="bottomRight" activeCell="E33" sqref="E33"/>
    </sheetView>
  </sheetViews>
  <sheetFormatPr defaultColWidth="10" defaultRowHeight="24.75" customHeight="1"/>
  <cols>
    <col min="1" max="1" width="6.13333333333333" style="2" customWidth="1"/>
    <col min="2" max="2" width="15.25" style="2" customWidth="1"/>
    <col min="3" max="4" width="12.85" style="24" customWidth="1"/>
    <col min="5" max="5" width="51.5083333333333" style="2" customWidth="1"/>
    <col min="6" max="6" width="7.25" style="2" customWidth="1"/>
    <col min="7" max="7" width="8.54166666666667" style="2" customWidth="1"/>
    <col min="8" max="8" width="11.7416666666667" style="25" customWidth="1"/>
    <col min="9" max="9" width="13.5083333333333" style="25" customWidth="1"/>
    <col min="10" max="10" width="17.1333333333333" style="4" customWidth="1"/>
    <col min="11" max="11" width="20.2916666666667" style="26" customWidth="1"/>
    <col min="12" max="12" width="11.725" style="2"/>
    <col min="13" max="13" width="17.125" style="2" customWidth="1"/>
    <col min="14" max="14" width="10" style="2"/>
    <col min="15" max="15" width="21.25" style="2" customWidth="1"/>
    <col min="16" max="238" width="10" style="2"/>
    <col min="239" max="239" width="5" style="2" customWidth="1"/>
    <col min="240" max="240" width="11.625" style="2" customWidth="1"/>
    <col min="241" max="241" width="23.25" style="2" customWidth="1"/>
    <col min="242" max="242" width="21.25" style="2" customWidth="1"/>
    <col min="243" max="243" width="36" style="2" customWidth="1"/>
    <col min="244" max="245" width="5" style="2" customWidth="1"/>
    <col min="246" max="247" width="12.5083333333333" style="2" customWidth="1"/>
    <col min="248" max="248" width="31.25" style="2" customWidth="1"/>
    <col min="249" max="494" width="10" style="2"/>
    <col min="495" max="495" width="5" style="2" customWidth="1"/>
    <col min="496" max="496" width="11.625" style="2" customWidth="1"/>
    <col min="497" max="497" width="23.25" style="2" customWidth="1"/>
    <col min="498" max="498" width="21.25" style="2" customWidth="1"/>
    <col min="499" max="499" width="36" style="2" customWidth="1"/>
    <col min="500" max="501" width="5" style="2" customWidth="1"/>
    <col min="502" max="503" width="12.5083333333333" style="2" customWidth="1"/>
    <col min="504" max="504" width="31.25" style="2" customWidth="1"/>
    <col min="505" max="750" width="10" style="2"/>
    <col min="751" max="751" width="5" style="2" customWidth="1"/>
    <col min="752" max="752" width="11.625" style="2" customWidth="1"/>
    <col min="753" max="753" width="23.25" style="2" customWidth="1"/>
    <col min="754" max="754" width="21.25" style="2" customWidth="1"/>
    <col min="755" max="755" width="36" style="2" customWidth="1"/>
    <col min="756" max="757" width="5" style="2" customWidth="1"/>
    <col min="758" max="759" width="12.5083333333333" style="2" customWidth="1"/>
    <col min="760" max="760" width="31.25" style="2" customWidth="1"/>
    <col min="761" max="1006" width="10" style="2"/>
    <col min="1007" max="1007" width="5" style="2" customWidth="1"/>
    <col min="1008" max="1008" width="11.625" style="2" customWidth="1"/>
    <col min="1009" max="1009" width="23.25" style="2" customWidth="1"/>
    <col min="1010" max="1010" width="21.25" style="2" customWidth="1"/>
    <col min="1011" max="1011" width="36" style="2" customWidth="1"/>
    <col min="1012" max="1013" width="5" style="2" customWidth="1"/>
    <col min="1014" max="1015" width="12.5083333333333" style="2" customWidth="1"/>
    <col min="1016" max="1016" width="31.25" style="2" customWidth="1"/>
    <col min="1017" max="1262" width="10" style="2"/>
    <col min="1263" max="1263" width="5" style="2" customWidth="1"/>
    <col min="1264" max="1264" width="11.625" style="2" customWidth="1"/>
    <col min="1265" max="1265" width="23.25" style="2" customWidth="1"/>
    <col min="1266" max="1266" width="21.25" style="2" customWidth="1"/>
    <col min="1267" max="1267" width="36" style="2" customWidth="1"/>
    <col min="1268" max="1269" width="5" style="2" customWidth="1"/>
    <col min="1270" max="1271" width="12.5083333333333" style="2" customWidth="1"/>
    <col min="1272" max="1272" width="31.25" style="2" customWidth="1"/>
    <col min="1273" max="1518" width="10" style="2"/>
    <col min="1519" max="1519" width="5" style="2" customWidth="1"/>
    <col min="1520" max="1520" width="11.625" style="2" customWidth="1"/>
    <col min="1521" max="1521" width="23.25" style="2" customWidth="1"/>
    <col min="1522" max="1522" width="21.25" style="2" customWidth="1"/>
    <col min="1523" max="1523" width="36" style="2" customWidth="1"/>
    <col min="1524" max="1525" width="5" style="2" customWidth="1"/>
    <col min="1526" max="1527" width="12.5083333333333" style="2" customWidth="1"/>
    <col min="1528" max="1528" width="31.25" style="2" customWidth="1"/>
    <col min="1529" max="1774" width="10" style="2"/>
    <col min="1775" max="1775" width="5" style="2" customWidth="1"/>
    <col min="1776" max="1776" width="11.625" style="2" customWidth="1"/>
    <col min="1777" max="1777" width="23.25" style="2" customWidth="1"/>
    <col min="1778" max="1778" width="21.25" style="2" customWidth="1"/>
    <col min="1779" max="1779" width="36" style="2" customWidth="1"/>
    <col min="1780" max="1781" width="5" style="2" customWidth="1"/>
    <col min="1782" max="1783" width="12.5083333333333" style="2" customWidth="1"/>
    <col min="1784" max="1784" width="31.25" style="2" customWidth="1"/>
    <col min="1785" max="2030" width="10" style="2"/>
    <col min="2031" max="2031" width="5" style="2" customWidth="1"/>
    <col min="2032" max="2032" width="11.625" style="2" customWidth="1"/>
    <col min="2033" max="2033" width="23.25" style="2" customWidth="1"/>
    <col min="2034" max="2034" width="21.25" style="2" customWidth="1"/>
    <col min="2035" max="2035" width="36" style="2" customWidth="1"/>
    <col min="2036" max="2037" width="5" style="2" customWidth="1"/>
    <col min="2038" max="2039" width="12.5083333333333" style="2" customWidth="1"/>
    <col min="2040" max="2040" width="31.25" style="2" customWidth="1"/>
    <col min="2041" max="2286" width="10" style="2"/>
    <col min="2287" max="2287" width="5" style="2" customWidth="1"/>
    <col min="2288" max="2288" width="11.625" style="2" customWidth="1"/>
    <col min="2289" max="2289" width="23.25" style="2" customWidth="1"/>
    <col min="2290" max="2290" width="21.25" style="2" customWidth="1"/>
    <col min="2291" max="2291" width="36" style="2" customWidth="1"/>
    <col min="2292" max="2293" width="5" style="2" customWidth="1"/>
    <col min="2294" max="2295" width="12.5083333333333" style="2" customWidth="1"/>
    <col min="2296" max="2296" width="31.25" style="2" customWidth="1"/>
    <col min="2297" max="2542" width="10" style="2"/>
    <col min="2543" max="2543" width="5" style="2" customWidth="1"/>
    <col min="2544" max="2544" width="11.625" style="2" customWidth="1"/>
    <col min="2545" max="2545" width="23.25" style="2" customWidth="1"/>
    <col min="2546" max="2546" width="21.25" style="2" customWidth="1"/>
    <col min="2547" max="2547" width="36" style="2" customWidth="1"/>
    <col min="2548" max="2549" width="5" style="2" customWidth="1"/>
    <col min="2550" max="2551" width="12.5083333333333" style="2" customWidth="1"/>
    <col min="2552" max="2552" width="31.25" style="2" customWidth="1"/>
    <col min="2553" max="2798" width="10" style="2"/>
    <col min="2799" max="2799" width="5" style="2" customWidth="1"/>
    <col min="2800" max="2800" width="11.625" style="2" customWidth="1"/>
    <col min="2801" max="2801" width="23.25" style="2" customWidth="1"/>
    <col min="2802" max="2802" width="21.25" style="2" customWidth="1"/>
    <col min="2803" max="2803" width="36" style="2" customWidth="1"/>
    <col min="2804" max="2805" width="5" style="2" customWidth="1"/>
    <col min="2806" max="2807" width="12.5083333333333" style="2" customWidth="1"/>
    <col min="2808" max="2808" width="31.25" style="2" customWidth="1"/>
    <col min="2809" max="3054" width="10" style="2"/>
    <col min="3055" max="3055" width="5" style="2" customWidth="1"/>
    <col min="3056" max="3056" width="11.625" style="2" customWidth="1"/>
    <col min="3057" max="3057" width="23.25" style="2" customWidth="1"/>
    <col min="3058" max="3058" width="21.25" style="2" customWidth="1"/>
    <col min="3059" max="3059" width="36" style="2" customWidth="1"/>
    <col min="3060" max="3061" width="5" style="2" customWidth="1"/>
    <col min="3062" max="3063" width="12.5083333333333" style="2" customWidth="1"/>
    <col min="3064" max="3064" width="31.25" style="2" customWidth="1"/>
    <col min="3065" max="3310" width="10" style="2"/>
    <col min="3311" max="3311" width="5" style="2" customWidth="1"/>
    <col min="3312" max="3312" width="11.625" style="2" customWidth="1"/>
    <col min="3313" max="3313" width="23.25" style="2" customWidth="1"/>
    <col min="3314" max="3314" width="21.25" style="2" customWidth="1"/>
    <col min="3315" max="3315" width="36" style="2" customWidth="1"/>
    <col min="3316" max="3317" width="5" style="2" customWidth="1"/>
    <col min="3318" max="3319" width="12.5083333333333" style="2" customWidth="1"/>
    <col min="3320" max="3320" width="31.25" style="2" customWidth="1"/>
    <col min="3321" max="3566" width="10" style="2"/>
    <col min="3567" max="3567" width="5" style="2" customWidth="1"/>
    <col min="3568" max="3568" width="11.625" style="2" customWidth="1"/>
    <col min="3569" max="3569" width="23.25" style="2" customWidth="1"/>
    <col min="3570" max="3570" width="21.25" style="2" customWidth="1"/>
    <col min="3571" max="3571" width="36" style="2" customWidth="1"/>
    <col min="3572" max="3573" width="5" style="2" customWidth="1"/>
    <col min="3574" max="3575" width="12.5083333333333" style="2" customWidth="1"/>
    <col min="3576" max="3576" width="31.25" style="2" customWidth="1"/>
    <col min="3577" max="3822" width="10" style="2"/>
    <col min="3823" max="3823" width="5" style="2" customWidth="1"/>
    <col min="3824" max="3824" width="11.625" style="2" customWidth="1"/>
    <col min="3825" max="3825" width="23.25" style="2" customWidth="1"/>
    <col min="3826" max="3826" width="21.25" style="2" customWidth="1"/>
    <col min="3827" max="3827" width="36" style="2" customWidth="1"/>
    <col min="3828" max="3829" width="5" style="2" customWidth="1"/>
    <col min="3830" max="3831" width="12.5083333333333" style="2" customWidth="1"/>
    <col min="3832" max="3832" width="31.25" style="2" customWidth="1"/>
    <col min="3833" max="4078" width="10" style="2"/>
    <col min="4079" max="4079" width="5" style="2" customWidth="1"/>
    <col min="4080" max="4080" width="11.625" style="2" customWidth="1"/>
    <col min="4081" max="4081" width="23.25" style="2" customWidth="1"/>
    <col min="4082" max="4082" width="21.25" style="2" customWidth="1"/>
    <col min="4083" max="4083" width="36" style="2" customWidth="1"/>
    <col min="4084" max="4085" width="5" style="2" customWidth="1"/>
    <col min="4086" max="4087" width="12.5083333333333" style="2" customWidth="1"/>
    <col min="4088" max="4088" width="31.25" style="2" customWidth="1"/>
    <col min="4089" max="4334" width="10" style="2"/>
    <col min="4335" max="4335" width="5" style="2" customWidth="1"/>
    <col min="4336" max="4336" width="11.625" style="2" customWidth="1"/>
    <col min="4337" max="4337" width="23.25" style="2" customWidth="1"/>
    <col min="4338" max="4338" width="21.25" style="2" customWidth="1"/>
    <col min="4339" max="4339" width="36" style="2" customWidth="1"/>
    <col min="4340" max="4341" width="5" style="2" customWidth="1"/>
    <col min="4342" max="4343" width="12.5083333333333" style="2" customWidth="1"/>
    <col min="4344" max="4344" width="31.25" style="2" customWidth="1"/>
    <col min="4345" max="4590" width="10" style="2"/>
    <col min="4591" max="4591" width="5" style="2" customWidth="1"/>
    <col min="4592" max="4592" width="11.625" style="2" customWidth="1"/>
    <col min="4593" max="4593" width="23.25" style="2" customWidth="1"/>
    <col min="4594" max="4594" width="21.25" style="2" customWidth="1"/>
    <col min="4595" max="4595" width="36" style="2" customWidth="1"/>
    <col min="4596" max="4597" width="5" style="2" customWidth="1"/>
    <col min="4598" max="4599" width="12.5083333333333" style="2" customWidth="1"/>
    <col min="4600" max="4600" width="31.25" style="2" customWidth="1"/>
    <col min="4601" max="4846" width="10" style="2"/>
    <col min="4847" max="4847" width="5" style="2" customWidth="1"/>
    <col min="4848" max="4848" width="11.625" style="2" customWidth="1"/>
    <col min="4849" max="4849" width="23.25" style="2" customWidth="1"/>
    <col min="4850" max="4850" width="21.25" style="2" customWidth="1"/>
    <col min="4851" max="4851" width="36" style="2" customWidth="1"/>
    <col min="4852" max="4853" width="5" style="2" customWidth="1"/>
    <col min="4854" max="4855" width="12.5083333333333" style="2" customWidth="1"/>
    <col min="4856" max="4856" width="31.25" style="2" customWidth="1"/>
    <col min="4857" max="5102" width="10" style="2"/>
    <col min="5103" max="5103" width="5" style="2" customWidth="1"/>
    <col min="5104" max="5104" width="11.625" style="2" customWidth="1"/>
    <col min="5105" max="5105" width="23.25" style="2" customWidth="1"/>
    <col min="5106" max="5106" width="21.25" style="2" customWidth="1"/>
    <col min="5107" max="5107" width="36" style="2" customWidth="1"/>
    <col min="5108" max="5109" width="5" style="2" customWidth="1"/>
    <col min="5110" max="5111" width="12.5083333333333" style="2" customWidth="1"/>
    <col min="5112" max="5112" width="31.25" style="2" customWidth="1"/>
    <col min="5113" max="5358" width="10" style="2"/>
    <col min="5359" max="5359" width="5" style="2" customWidth="1"/>
    <col min="5360" max="5360" width="11.625" style="2" customWidth="1"/>
    <col min="5361" max="5361" width="23.25" style="2" customWidth="1"/>
    <col min="5362" max="5362" width="21.25" style="2" customWidth="1"/>
    <col min="5363" max="5363" width="36" style="2" customWidth="1"/>
    <col min="5364" max="5365" width="5" style="2" customWidth="1"/>
    <col min="5366" max="5367" width="12.5083333333333" style="2" customWidth="1"/>
    <col min="5368" max="5368" width="31.25" style="2" customWidth="1"/>
    <col min="5369" max="5614" width="10" style="2"/>
    <col min="5615" max="5615" width="5" style="2" customWidth="1"/>
    <col min="5616" max="5616" width="11.625" style="2" customWidth="1"/>
    <col min="5617" max="5617" width="23.25" style="2" customWidth="1"/>
    <col min="5618" max="5618" width="21.25" style="2" customWidth="1"/>
    <col min="5619" max="5619" width="36" style="2" customWidth="1"/>
    <col min="5620" max="5621" width="5" style="2" customWidth="1"/>
    <col min="5622" max="5623" width="12.5083333333333" style="2" customWidth="1"/>
    <col min="5624" max="5624" width="31.25" style="2" customWidth="1"/>
    <col min="5625" max="5870" width="10" style="2"/>
    <col min="5871" max="5871" width="5" style="2" customWidth="1"/>
    <col min="5872" max="5872" width="11.625" style="2" customWidth="1"/>
    <col min="5873" max="5873" width="23.25" style="2" customWidth="1"/>
    <col min="5874" max="5874" width="21.25" style="2" customWidth="1"/>
    <col min="5875" max="5875" width="36" style="2" customWidth="1"/>
    <col min="5876" max="5877" width="5" style="2" customWidth="1"/>
    <col min="5878" max="5879" width="12.5083333333333" style="2" customWidth="1"/>
    <col min="5880" max="5880" width="31.25" style="2" customWidth="1"/>
    <col min="5881" max="6126" width="10" style="2"/>
    <col min="6127" max="6127" width="5" style="2" customWidth="1"/>
    <col min="6128" max="6128" width="11.625" style="2" customWidth="1"/>
    <col min="6129" max="6129" width="23.25" style="2" customWidth="1"/>
    <col min="6130" max="6130" width="21.25" style="2" customWidth="1"/>
    <col min="6131" max="6131" width="36" style="2" customWidth="1"/>
    <col min="6132" max="6133" width="5" style="2" customWidth="1"/>
    <col min="6134" max="6135" width="12.5083333333333" style="2" customWidth="1"/>
    <col min="6136" max="6136" width="31.25" style="2" customWidth="1"/>
    <col min="6137" max="6382" width="10" style="2"/>
    <col min="6383" max="6383" width="5" style="2" customWidth="1"/>
    <col min="6384" max="6384" width="11.625" style="2" customWidth="1"/>
    <col min="6385" max="6385" width="23.25" style="2" customWidth="1"/>
    <col min="6386" max="6386" width="21.25" style="2" customWidth="1"/>
    <col min="6387" max="6387" width="36" style="2" customWidth="1"/>
    <col min="6388" max="6389" width="5" style="2" customWidth="1"/>
    <col min="6390" max="6391" width="12.5083333333333" style="2" customWidth="1"/>
    <col min="6392" max="6392" width="31.25" style="2" customWidth="1"/>
    <col min="6393" max="6638" width="10" style="2"/>
    <col min="6639" max="6639" width="5" style="2" customWidth="1"/>
    <col min="6640" max="6640" width="11.625" style="2" customWidth="1"/>
    <col min="6641" max="6641" width="23.25" style="2" customWidth="1"/>
    <col min="6642" max="6642" width="21.25" style="2" customWidth="1"/>
    <col min="6643" max="6643" width="36" style="2" customWidth="1"/>
    <col min="6644" max="6645" width="5" style="2" customWidth="1"/>
    <col min="6646" max="6647" width="12.5083333333333" style="2" customWidth="1"/>
    <col min="6648" max="6648" width="31.25" style="2" customWidth="1"/>
    <col min="6649" max="6894" width="10" style="2"/>
    <col min="6895" max="6895" width="5" style="2" customWidth="1"/>
    <col min="6896" max="6896" width="11.625" style="2" customWidth="1"/>
    <col min="6897" max="6897" width="23.25" style="2" customWidth="1"/>
    <col min="6898" max="6898" width="21.25" style="2" customWidth="1"/>
    <col min="6899" max="6899" width="36" style="2" customWidth="1"/>
    <col min="6900" max="6901" width="5" style="2" customWidth="1"/>
    <col min="6902" max="6903" width="12.5083333333333" style="2" customWidth="1"/>
    <col min="6904" max="6904" width="31.25" style="2" customWidth="1"/>
    <col min="6905" max="7150" width="10" style="2"/>
    <col min="7151" max="7151" width="5" style="2" customWidth="1"/>
    <col min="7152" max="7152" width="11.625" style="2" customWidth="1"/>
    <col min="7153" max="7153" width="23.25" style="2" customWidth="1"/>
    <col min="7154" max="7154" width="21.25" style="2" customWidth="1"/>
    <col min="7155" max="7155" width="36" style="2" customWidth="1"/>
    <col min="7156" max="7157" width="5" style="2" customWidth="1"/>
    <col min="7158" max="7159" width="12.5083333333333" style="2" customWidth="1"/>
    <col min="7160" max="7160" width="31.25" style="2" customWidth="1"/>
    <col min="7161" max="7406" width="10" style="2"/>
    <col min="7407" max="7407" width="5" style="2" customWidth="1"/>
    <col min="7408" max="7408" width="11.625" style="2" customWidth="1"/>
    <col min="7409" max="7409" width="23.25" style="2" customWidth="1"/>
    <col min="7410" max="7410" width="21.25" style="2" customWidth="1"/>
    <col min="7411" max="7411" width="36" style="2" customWidth="1"/>
    <col min="7412" max="7413" width="5" style="2" customWidth="1"/>
    <col min="7414" max="7415" width="12.5083333333333" style="2" customWidth="1"/>
    <col min="7416" max="7416" width="31.25" style="2" customWidth="1"/>
    <col min="7417" max="7662" width="10" style="2"/>
    <col min="7663" max="7663" width="5" style="2" customWidth="1"/>
    <col min="7664" max="7664" width="11.625" style="2" customWidth="1"/>
    <col min="7665" max="7665" width="23.25" style="2" customWidth="1"/>
    <col min="7666" max="7666" width="21.25" style="2" customWidth="1"/>
    <col min="7667" max="7667" width="36" style="2" customWidth="1"/>
    <col min="7668" max="7669" width="5" style="2" customWidth="1"/>
    <col min="7670" max="7671" width="12.5083333333333" style="2" customWidth="1"/>
    <col min="7672" max="7672" width="31.25" style="2" customWidth="1"/>
    <col min="7673" max="7918" width="10" style="2"/>
    <col min="7919" max="7919" width="5" style="2" customWidth="1"/>
    <col min="7920" max="7920" width="11.625" style="2" customWidth="1"/>
    <col min="7921" max="7921" width="23.25" style="2" customWidth="1"/>
    <col min="7922" max="7922" width="21.25" style="2" customWidth="1"/>
    <col min="7923" max="7923" width="36" style="2" customWidth="1"/>
    <col min="7924" max="7925" width="5" style="2" customWidth="1"/>
    <col min="7926" max="7927" width="12.5083333333333" style="2" customWidth="1"/>
    <col min="7928" max="7928" width="31.25" style="2" customWidth="1"/>
    <col min="7929" max="8174" width="10" style="2"/>
    <col min="8175" max="8175" width="5" style="2" customWidth="1"/>
    <col min="8176" max="8176" width="11.625" style="2" customWidth="1"/>
    <col min="8177" max="8177" width="23.25" style="2" customWidth="1"/>
    <col min="8178" max="8178" width="21.25" style="2" customWidth="1"/>
    <col min="8179" max="8179" width="36" style="2" customWidth="1"/>
    <col min="8180" max="8181" width="5" style="2" customWidth="1"/>
    <col min="8182" max="8183" width="12.5083333333333" style="2" customWidth="1"/>
    <col min="8184" max="8184" width="31.25" style="2" customWidth="1"/>
    <col min="8185" max="8430" width="10" style="2"/>
    <col min="8431" max="8431" width="5" style="2" customWidth="1"/>
    <col min="8432" max="8432" width="11.625" style="2" customWidth="1"/>
    <col min="8433" max="8433" width="23.25" style="2" customWidth="1"/>
    <col min="8434" max="8434" width="21.25" style="2" customWidth="1"/>
    <col min="8435" max="8435" width="36" style="2" customWidth="1"/>
    <col min="8436" max="8437" width="5" style="2" customWidth="1"/>
    <col min="8438" max="8439" width="12.5083333333333" style="2" customWidth="1"/>
    <col min="8440" max="8440" width="31.25" style="2" customWidth="1"/>
    <col min="8441" max="8686" width="10" style="2"/>
    <col min="8687" max="8687" width="5" style="2" customWidth="1"/>
    <col min="8688" max="8688" width="11.625" style="2" customWidth="1"/>
    <col min="8689" max="8689" width="23.25" style="2" customWidth="1"/>
    <col min="8690" max="8690" width="21.25" style="2" customWidth="1"/>
    <col min="8691" max="8691" width="36" style="2" customWidth="1"/>
    <col min="8692" max="8693" width="5" style="2" customWidth="1"/>
    <col min="8694" max="8695" width="12.5083333333333" style="2" customWidth="1"/>
    <col min="8696" max="8696" width="31.25" style="2" customWidth="1"/>
    <col min="8697" max="8942" width="10" style="2"/>
    <col min="8943" max="8943" width="5" style="2" customWidth="1"/>
    <col min="8944" max="8944" width="11.625" style="2" customWidth="1"/>
    <col min="8945" max="8945" width="23.25" style="2" customWidth="1"/>
    <col min="8946" max="8946" width="21.25" style="2" customWidth="1"/>
    <col min="8947" max="8947" width="36" style="2" customWidth="1"/>
    <col min="8948" max="8949" width="5" style="2" customWidth="1"/>
    <col min="8950" max="8951" width="12.5083333333333" style="2" customWidth="1"/>
    <col min="8952" max="8952" width="31.25" style="2" customWidth="1"/>
    <col min="8953" max="9198" width="10" style="2"/>
    <col min="9199" max="9199" width="5" style="2" customWidth="1"/>
    <col min="9200" max="9200" width="11.625" style="2" customWidth="1"/>
    <col min="9201" max="9201" width="23.25" style="2" customWidth="1"/>
    <col min="9202" max="9202" width="21.25" style="2" customWidth="1"/>
    <col min="9203" max="9203" width="36" style="2" customWidth="1"/>
    <col min="9204" max="9205" width="5" style="2" customWidth="1"/>
    <col min="9206" max="9207" width="12.5083333333333" style="2" customWidth="1"/>
    <col min="9208" max="9208" width="31.25" style="2" customWidth="1"/>
    <col min="9209" max="9454" width="10" style="2"/>
    <col min="9455" max="9455" width="5" style="2" customWidth="1"/>
    <col min="9456" max="9456" width="11.625" style="2" customWidth="1"/>
    <col min="9457" max="9457" width="23.25" style="2" customWidth="1"/>
    <col min="9458" max="9458" width="21.25" style="2" customWidth="1"/>
    <col min="9459" max="9459" width="36" style="2" customWidth="1"/>
    <col min="9460" max="9461" width="5" style="2" customWidth="1"/>
    <col min="9462" max="9463" width="12.5083333333333" style="2" customWidth="1"/>
    <col min="9464" max="9464" width="31.25" style="2" customWidth="1"/>
    <col min="9465" max="9710" width="10" style="2"/>
    <col min="9711" max="9711" width="5" style="2" customWidth="1"/>
    <col min="9712" max="9712" width="11.625" style="2" customWidth="1"/>
    <col min="9713" max="9713" width="23.25" style="2" customWidth="1"/>
    <col min="9714" max="9714" width="21.25" style="2" customWidth="1"/>
    <col min="9715" max="9715" width="36" style="2" customWidth="1"/>
    <col min="9716" max="9717" width="5" style="2" customWidth="1"/>
    <col min="9718" max="9719" width="12.5083333333333" style="2" customWidth="1"/>
    <col min="9720" max="9720" width="31.25" style="2" customWidth="1"/>
    <col min="9721" max="9966" width="10" style="2"/>
    <col min="9967" max="9967" width="5" style="2" customWidth="1"/>
    <col min="9968" max="9968" width="11.625" style="2" customWidth="1"/>
    <col min="9969" max="9969" width="23.25" style="2" customWidth="1"/>
    <col min="9970" max="9970" width="21.25" style="2" customWidth="1"/>
    <col min="9971" max="9971" width="36" style="2" customWidth="1"/>
    <col min="9972" max="9973" width="5" style="2" customWidth="1"/>
    <col min="9974" max="9975" width="12.5083333333333" style="2" customWidth="1"/>
    <col min="9976" max="9976" width="31.25" style="2" customWidth="1"/>
    <col min="9977" max="10222" width="10" style="2"/>
    <col min="10223" max="10223" width="5" style="2" customWidth="1"/>
    <col min="10224" max="10224" width="11.625" style="2" customWidth="1"/>
    <col min="10225" max="10225" width="23.25" style="2" customWidth="1"/>
    <col min="10226" max="10226" width="21.25" style="2" customWidth="1"/>
    <col min="10227" max="10227" width="36" style="2" customWidth="1"/>
    <col min="10228" max="10229" width="5" style="2" customWidth="1"/>
    <col min="10230" max="10231" width="12.5083333333333" style="2" customWidth="1"/>
    <col min="10232" max="10232" width="31.25" style="2" customWidth="1"/>
    <col min="10233" max="10478" width="10" style="2"/>
    <col min="10479" max="10479" width="5" style="2" customWidth="1"/>
    <col min="10480" max="10480" width="11.625" style="2" customWidth="1"/>
    <col min="10481" max="10481" width="23.25" style="2" customWidth="1"/>
    <col min="10482" max="10482" width="21.25" style="2" customWidth="1"/>
    <col min="10483" max="10483" width="36" style="2" customWidth="1"/>
    <col min="10484" max="10485" width="5" style="2" customWidth="1"/>
    <col min="10486" max="10487" width="12.5083333333333" style="2" customWidth="1"/>
    <col min="10488" max="10488" width="31.25" style="2" customWidth="1"/>
    <col min="10489" max="10734" width="10" style="2"/>
    <col min="10735" max="10735" width="5" style="2" customWidth="1"/>
    <col min="10736" max="10736" width="11.625" style="2" customWidth="1"/>
    <col min="10737" max="10737" width="23.25" style="2" customWidth="1"/>
    <col min="10738" max="10738" width="21.25" style="2" customWidth="1"/>
    <col min="10739" max="10739" width="36" style="2" customWidth="1"/>
    <col min="10740" max="10741" width="5" style="2" customWidth="1"/>
    <col min="10742" max="10743" width="12.5083333333333" style="2" customWidth="1"/>
    <col min="10744" max="10744" width="31.25" style="2" customWidth="1"/>
    <col min="10745" max="10990" width="10" style="2"/>
    <col min="10991" max="10991" width="5" style="2" customWidth="1"/>
    <col min="10992" max="10992" width="11.625" style="2" customWidth="1"/>
    <col min="10993" max="10993" width="23.25" style="2" customWidth="1"/>
    <col min="10994" max="10994" width="21.25" style="2" customWidth="1"/>
    <col min="10995" max="10995" width="36" style="2" customWidth="1"/>
    <col min="10996" max="10997" width="5" style="2" customWidth="1"/>
    <col min="10998" max="10999" width="12.5083333333333" style="2" customWidth="1"/>
    <col min="11000" max="11000" width="31.25" style="2" customWidth="1"/>
    <col min="11001" max="11246" width="10" style="2"/>
    <col min="11247" max="11247" width="5" style="2" customWidth="1"/>
    <col min="11248" max="11248" width="11.625" style="2" customWidth="1"/>
    <col min="11249" max="11249" width="23.25" style="2" customWidth="1"/>
    <col min="11250" max="11250" width="21.25" style="2" customWidth="1"/>
    <col min="11251" max="11251" width="36" style="2" customWidth="1"/>
    <col min="11252" max="11253" width="5" style="2" customWidth="1"/>
    <col min="11254" max="11255" width="12.5083333333333" style="2" customWidth="1"/>
    <col min="11256" max="11256" width="31.25" style="2" customWidth="1"/>
    <col min="11257" max="11502" width="10" style="2"/>
    <col min="11503" max="11503" width="5" style="2" customWidth="1"/>
    <col min="11504" max="11504" width="11.625" style="2" customWidth="1"/>
    <col min="11505" max="11505" width="23.25" style="2" customWidth="1"/>
    <col min="11506" max="11506" width="21.25" style="2" customWidth="1"/>
    <col min="11507" max="11507" width="36" style="2" customWidth="1"/>
    <col min="11508" max="11509" width="5" style="2" customWidth="1"/>
    <col min="11510" max="11511" width="12.5083333333333" style="2" customWidth="1"/>
    <col min="11512" max="11512" width="31.25" style="2" customWidth="1"/>
    <col min="11513" max="11758" width="10" style="2"/>
    <col min="11759" max="11759" width="5" style="2" customWidth="1"/>
    <col min="11760" max="11760" width="11.625" style="2" customWidth="1"/>
    <col min="11761" max="11761" width="23.25" style="2" customWidth="1"/>
    <col min="11762" max="11762" width="21.25" style="2" customWidth="1"/>
    <col min="11763" max="11763" width="36" style="2" customWidth="1"/>
    <col min="11764" max="11765" width="5" style="2" customWidth="1"/>
    <col min="11766" max="11767" width="12.5083333333333" style="2" customWidth="1"/>
    <col min="11768" max="11768" width="31.25" style="2" customWidth="1"/>
    <col min="11769" max="12014" width="10" style="2"/>
    <col min="12015" max="12015" width="5" style="2" customWidth="1"/>
    <col min="12016" max="12016" width="11.625" style="2" customWidth="1"/>
    <col min="12017" max="12017" width="23.25" style="2" customWidth="1"/>
    <col min="12018" max="12018" width="21.25" style="2" customWidth="1"/>
    <col min="12019" max="12019" width="36" style="2" customWidth="1"/>
    <col min="12020" max="12021" width="5" style="2" customWidth="1"/>
    <col min="12022" max="12023" width="12.5083333333333" style="2" customWidth="1"/>
    <col min="12024" max="12024" width="31.25" style="2" customWidth="1"/>
    <col min="12025" max="12270" width="10" style="2"/>
    <col min="12271" max="12271" width="5" style="2" customWidth="1"/>
    <col min="12272" max="12272" width="11.625" style="2" customWidth="1"/>
    <col min="12273" max="12273" width="23.25" style="2" customWidth="1"/>
    <col min="12274" max="12274" width="21.25" style="2" customWidth="1"/>
    <col min="12275" max="12275" width="36" style="2" customWidth="1"/>
    <col min="12276" max="12277" width="5" style="2" customWidth="1"/>
    <col min="12278" max="12279" width="12.5083333333333" style="2" customWidth="1"/>
    <col min="12280" max="12280" width="31.25" style="2" customWidth="1"/>
    <col min="12281" max="12526" width="10" style="2"/>
    <col min="12527" max="12527" width="5" style="2" customWidth="1"/>
    <col min="12528" max="12528" width="11.625" style="2" customWidth="1"/>
    <col min="12529" max="12529" width="23.25" style="2" customWidth="1"/>
    <col min="12530" max="12530" width="21.25" style="2" customWidth="1"/>
    <col min="12531" max="12531" width="36" style="2" customWidth="1"/>
    <col min="12532" max="12533" width="5" style="2" customWidth="1"/>
    <col min="12534" max="12535" width="12.5083333333333" style="2" customWidth="1"/>
    <col min="12536" max="12536" width="31.25" style="2" customWidth="1"/>
    <col min="12537" max="12782" width="10" style="2"/>
    <col min="12783" max="12783" width="5" style="2" customWidth="1"/>
    <col min="12784" max="12784" width="11.625" style="2" customWidth="1"/>
    <col min="12785" max="12785" width="23.25" style="2" customWidth="1"/>
    <col min="12786" max="12786" width="21.25" style="2" customWidth="1"/>
    <col min="12787" max="12787" width="36" style="2" customWidth="1"/>
    <col min="12788" max="12789" width="5" style="2" customWidth="1"/>
    <col min="12790" max="12791" width="12.5083333333333" style="2" customWidth="1"/>
    <col min="12792" max="12792" width="31.25" style="2" customWidth="1"/>
    <col min="12793" max="13038" width="10" style="2"/>
    <col min="13039" max="13039" width="5" style="2" customWidth="1"/>
    <col min="13040" max="13040" width="11.625" style="2" customWidth="1"/>
    <col min="13041" max="13041" width="23.25" style="2" customWidth="1"/>
    <col min="13042" max="13042" width="21.25" style="2" customWidth="1"/>
    <col min="13043" max="13043" width="36" style="2" customWidth="1"/>
    <col min="13044" max="13045" width="5" style="2" customWidth="1"/>
    <col min="13046" max="13047" width="12.5083333333333" style="2" customWidth="1"/>
    <col min="13048" max="13048" width="31.25" style="2" customWidth="1"/>
    <col min="13049" max="13294" width="10" style="2"/>
    <col min="13295" max="13295" width="5" style="2" customWidth="1"/>
    <col min="13296" max="13296" width="11.625" style="2" customWidth="1"/>
    <col min="13297" max="13297" width="23.25" style="2" customWidth="1"/>
    <col min="13298" max="13298" width="21.25" style="2" customWidth="1"/>
    <col min="13299" max="13299" width="36" style="2" customWidth="1"/>
    <col min="13300" max="13301" width="5" style="2" customWidth="1"/>
    <col min="13302" max="13303" width="12.5083333333333" style="2" customWidth="1"/>
    <col min="13304" max="13304" width="31.25" style="2" customWidth="1"/>
    <col min="13305" max="13550" width="10" style="2"/>
    <col min="13551" max="13551" width="5" style="2" customWidth="1"/>
    <col min="13552" max="13552" width="11.625" style="2" customWidth="1"/>
    <col min="13553" max="13553" width="23.25" style="2" customWidth="1"/>
    <col min="13554" max="13554" width="21.25" style="2" customWidth="1"/>
    <col min="13555" max="13555" width="36" style="2" customWidth="1"/>
    <col min="13556" max="13557" width="5" style="2" customWidth="1"/>
    <col min="13558" max="13559" width="12.5083333333333" style="2" customWidth="1"/>
    <col min="13560" max="13560" width="31.25" style="2" customWidth="1"/>
    <col min="13561" max="13806" width="10" style="2"/>
    <col min="13807" max="13807" width="5" style="2" customWidth="1"/>
    <col min="13808" max="13808" width="11.625" style="2" customWidth="1"/>
    <col min="13809" max="13809" width="23.25" style="2" customWidth="1"/>
    <col min="13810" max="13810" width="21.25" style="2" customWidth="1"/>
    <col min="13811" max="13811" width="36" style="2" customWidth="1"/>
    <col min="13812" max="13813" width="5" style="2" customWidth="1"/>
    <col min="13814" max="13815" width="12.5083333333333" style="2" customWidth="1"/>
    <col min="13816" max="13816" width="31.25" style="2" customWidth="1"/>
    <col min="13817" max="14062" width="10" style="2"/>
    <col min="14063" max="14063" width="5" style="2" customWidth="1"/>
    <col min="14064" max="14064" width="11.625" style="2" customWidth="1"/>
    <col min="14065" max="14065" width="23.25" style="2" customWidth="1"/>
    <col min="14066" max="14066" width="21.25" style="2" customWidth="1"/>
    <col min="14067" max="14067" width="36" style="2" customWidth="1"/>
    <col min="14068" max="14069" width="5" style="2" customWidth="1"/>
    <col min="14070" max="14071" width="12.5083333333333" style="2" customWidth="1"/>
    <col min="14072" max="14072" width="31.25" style="2" customWidth="1"/>
    <col min="14073" max="14318" width="10" style="2"/>
    <col min="14319" max="14319" width="5" style="2" customWidth="1"/>
    <col min="14320" max="14320" width="11.625" style="2" customWidth="1"/>
    <col min="14321" max="14321" width="23.25" style="2" customWidth="1"/>
    <col min="14322" max="14322" width="21.25" style="2" customWidth="1"/>
    <col min="14323" max="14323" width="36" style="2" customWidth="1"/>
    <col min="14324" max="14325" width="5" style="2" customWidth="1"/>
    <col min="14326" max="14327" width="12.5083333333333" style="2" customWidth="1"/>
    <col min="14328" max="14328" width="31.25" style="2" customWidth="1"/>
    <col min="14329" max="14574" width="10" style="2"/>
    <col min="14575" max="14575" width="5" style="2" customWidth="1"/>
    <col min="14576" max="14576" width="11.625" style="2" customWidth="1"/>
    <col min="14577" max="14577" width="23.25" style="2" customWidth="1"/>
    <col min="14578" max="14578" width="21.25" style="2" customWidth="1"/>
    <col min="14579" max="14579" width="36" style="2" customWidth="1"/>
    <col min="14580" max="14581" width="5" style="2" customWidth="1"/>
    <col min="14582" max="14583" width="12.5083333333333" style="2" customWidth="1"/>
    <col min="14584" max="14584" width="31.25" style="2" customWidth="1"/>
    <col min="14585" max="14830" width="10" style="2"/>
    <col min="14831" max="14831" width="5" style="2" customWidth="1"/>
    <col min="14832" max="14832" width="11.625" style="2" customWidth="1"/>
    <col min="14833" max="14833" width="23.25" style="2" customWidth="1"/>
    <col min="14834" max="14834" width="21.25" style="2" customWidth="1"/>
    <col min="14835" max="14835" width="36" style="2" customWidth="1"/>
    <col min="14836" max="14837" width="5" style="2" customWidth="1"/>
    <col min="14838" max="14839" width="12.5083333333333" style="2" customWidth="1"/>
    <col min="14840" max="14840" width="31.25" style="2" customWidth="1"/>
    <col min="14841" max="15086" width="10" style="2"/>
    <col min="15087" max="15087" width="5" style="2" customWidth="1"/>
    <col min="15088" max="15088" width="11.625" style="2" customWidth="1"/>
    <col min="15089" max="15089" width="23.25" style="2" customWidth="1"/>
    <col min="15090" max="15090" width="21.25" style="2" customWidth="1"/>
    <col min="15091" max="15091" width="36" style="2" customWidth="1"/>
    <col min="15092" max="15093" width="5" style="2" customWidth="1"/>
    <col min="15094" max="15095" width="12.5083333333333" style="2" customWidth="1"/>
    <col min="15096" max="15096" width="31.25" style="2" customWidth="1"/>
    <col min="15097" max="15342" width="10" style="2"/>
    <col min="15343" max="15343" width="5" style="2" customWidth="1"/>
    <col min="15344" max="15344" width="11.625" style="2" customWidth="1"/>
    <col min="15345" max="15345" width="23.25" style="2" customWidth="1"/>
    <col min="15346" max="15346" width="21.25" style="2" customWidth="1"/>
    <col min="15347" max="15347" width="36" style="2" customWidth="1"/>
    <col min="15348" max="15349" width="5" style="2" customWidth="1"/>
    <col min="15350" max="15351" width="12.5083333333333" style="2" customWidth="1"/>
    <col min="15352" max="15352" width="31.25" style="2" customWidth="1"/>
    <col min="15353" max="15598" width="10" style="2"/>
    <col min="15599" max="15599" width="5" style="2" customWidth="1"/>
    <col min="15600" max="15600" width="11.625" style="2" customWidth="1"/>
    <col min="15601" max="15601" width="23.25" style="2" customWidth="1"/>
    <col min="15602" max="15602" width="21.25" style="2" customWidth="1"/>
    <col min="15603" max="15603" width="36" style="2" customWidth="1"/>
    <col min="15604" max="15605" width="5" style="2" customWidth="1"/>
    <col min="15606" max="15607" width="12.5083333333333" style="2" customWidth="1"/>
    <col min="15608" max="15608" width="31.25" style="2" customWidth="1"/>
    <col min="15609" max="15854" width="10" style="2"/>
    <col min="15855" max="15855" width="5" style="2" customWidth="1"/>
    <col min="15856" max="15856" width="11.625" style="2" customWidth="1"/>
    <col min="15857" max="15857" width="23.25" style="2" customWidth="1"/>
    <col min="15858" max="15858" width="21.25" style="2" customWidth="1"/>
    <col min="15859" max="15859" width="36" style="2" customWidth="1"/>
    <col min="15860" max="15861" width="5" style="2" customWidth="1"/>
    <col min="15862" max="15863" width="12.5083333333333" style="2" customWidth="1"/>
    <col min="15864" max="15864" width="31.25" style="2" customWidth="1"/>
    <col min="15865" max="16110" width="10" style="2"/>
    <col min="16111" max="16111" width="5" style="2" customWidth="1"/>
    <col min="16112" max="16112" width="11.625" style="2" customWidth="1"/>
    <col min="16113" max="16113" width="23.25" style="2" customWidth="1"/>
    <col min="16114" max="16114" width="21.25" style="2" customWidth="1"/>
    <col min="16115" max="16115" width="36" style="2" customWidth="1"/>
    <col min="16116" max="16117" width="5" style="2" customWidth="1"/>
    <col min="16118" max="16119" width="12.5083333333333" style="2" customWidth="1"/>
    <col min="16120" max="16120" width="31.25" style="2" customWidth="1"/>
    <col min="16121" max="16384" width="10" style="2"/>
  </cols>
  <sheetData>
    <row r="1" customHeight="1" spans="1:14">
      <c r="A1" s="27" t="s">
        <v>0</v>
      </c>
      <c r="B1" s="27"/>
      <c r="C1" s="27"/>
      <c r="D1" s="27"/>
      <c r="E1" s="27"/>
      <c r="F1" s="27"/>
      <c r="G1" s="27"/>
      <c r="H1" s="27"/>
      <c r="I1" s="27"/>
      <c r="J1" s="27"/>
    </row>
    <row r="2" customHeight="1" spans="1:14">
      <c r="A2" s="5" t="s">
        <v>1</v>
      </c>
      <c r="B2" s="5" t="s">
        <v>2</v>
      </c>
      <c r="C2" s="5" t="s">
        <v>79</v>
      </c>
      <c r="D2" s="5" t="s">
        <v>80</v>
      </c>
      <c r="E2" s="5" t="s">
        <v>3</v>
      </c>
      <c r="F2" s="5" t="s">
        <v>4</v>
      </c>
      <c r="G2" s="5" t="s">
        <v>5</v>
      </c>
      <c r="H2" s="6" t="s">
        <v>6</v>
      </c>
      <c r="I2" s="6" t="s">
        <v>7</v>
      </c>
      <c r="J2" s="6" t="s">
        <v>8</v>
      </c>
      <c r="L2" s="28" t="s">
        <v>9</v>
      </c>
      <c r="M2" s="29" t="s">
        <v>10</v>
      </c>
      <c r="N2" s="29" t="s">
        <v>11</v>
      </c>
    </row>
    <row r="3" customHeight="1" spans="1:14">
      <c r="A3" s="30" t="s">
        <v>116</v>
      </c>
      <c r="B3" s="30"/>
      <c r="C3" s="30"/>
      <c r="D3" s="5"/>
      <c r="E3" s="30"/>
      <c r="F3" s="30"/>
      <c r="G3" s="30"/>
      <c r="H3" s="30"/>
      <c r="I3" s="30"/>
      <c r="J3" s="31"/>
      <c r="L3" s="28"/>
      <c r="M3" s="32"/>
      <c r="N3" s="32"/>
    </row>
    <row r="4" ht="53.25" customHeight="1" spans="1:14">
      <c r="A4" s="13">
        <v>1</v>
      </c>
      <c r="B4" s="16" t="s">
        <v>36</v>
      </c>
      <c r="C4" s="9" t="s">
        <v>96</v>
      </c>
      <c r="D4" s="9" t="s">
        <v>97</v>
      </c>
      <c r="E4" s="10" t="s">
        <v>37</v>
      </c>
      <c r="F4" s="9" t="s">
        <v>14</v>
      </c>
      <c r="G4" s="9">
        <v>3</v>
      </c>
      <c r="H4" s="33">
        <v>60000</v>
      </c>
      <c r="I4" s="33">
        <f>G4*H4</f>
        <v>180000</v>
      </c>
      <c r="J4" s="21"/>
      <c r="L4" s="34">
        <v>40000</v>
      </c>
      <c r="M4" s="34">
        <f>G4*L4</f>
        <v>120000</v>
      </c>
      <c r="N4" s="35">
        <f>(I4-M4)/I4</f>
        <v>0.333333333333333</v>
      </c>
    </row>
    <row r="5" ht="53.25" customHeight="1" spans="1:14">
      <c r="A5" s="13">
        <v>2</v>
      </c>
      <c r="B5" s="9" t="s">
        <v>38</v>
      </c>
      <c r="C5" s="9" t="s">
        <v>96</v>
      </c>
      <c r="D5" s="13" t="s">
        <v>98</v>
      </c>
      <c r="E5" s="10" t="s">
        <v>39</v>
      </c>
      <c r="F5" s="9" t="s">
        <v>14</v>
      </c>
      <c r="G5" s="9">
        <v>3</v>
      </c>
      <c r="H5" s="33">
        <v>3000</v>
      </c>
      <c r="I5" s="33">
        <f>G5*H5</f>
        <v>9000</v>
      </c>
      <c r="J5" s="21"/>
      <c r="L5" s="34">
        <v>2400</v>
      </c>
      <c r="M5" s="34">
        <f>G5*L5</f>
        <v>7200</v>
      </c>
      <c r="N5" s="35">
        <f>(I5-M5)/I5</f>
        <v>0.2</v>
      </c>
    </row>
    <row r="6" ht="42" customHeight="1" spans="1:14">
      <c r="A6" s="13">
        <v>3</v>
      </c>
      <c r="B6" s="9" t="s">
        <v>40</v>
      </c>
      <c r="C6" s="9" t="s">
        <v>96</v>
      </c>
      <c r="D6" s="13" t="s">
        <v>99</v>
      </c>
      <c r="E6" s="10" t="s">
        <v>41</v>
      </c>
      <c r="F6" s="9" t="s">
        <v>14</v>
      </c>
      <c r="G6" s="9">
        <v>12</v>
      </c>
      <c r="H6" s="33">
        <v>2350</v>
      </c>
      <c r="I6" s="33">
        <f>G6*H6</f>
        <v>28200</v>
      </c>
      <c r="J6" s="14" t="s">
        <v>17</v>
      </c>
      <c r="L6" s="34">
        <v>1880</v>
      </c>
      <c r="M6" s="34">
        <f>G6*L6</f>
        <v>22560</v>
      </c>
      <c r="N6" s="35">
        <f>(I6-M6)/I6</f>
        <v>0.2</v>
      </c>
    </row>
    <row r="7" ht="31.5" customHeight="1" spans="1:14">
      <c r="A7" s="13">
        <v>4</v>
      </c>
      <c r="B7" s="15" t="s">
        <v>18</v>
      </c>
      <c r="C7" s="9" t="s">
        <v>84</v>
      </c>
      <c r="D7" s="9" t="s">
        <v>85</v>
      </c>
      <c r="E7" s="10" t="s">
        <v>19</v>
      </c>
      <c r="F7" s="9" t="s">
        <v>20</v>
      </c>
      <c r="G7" s="9">
        <v>24</v>
      </c>
      <c r="H7" s="33">
        <v>370</v>
      </c>
      <c r="I7" s="33">
        <f t="shared" ref="I6:I14" si="0">G7*H7</f>
        <v>8880</v>
      </c>
      <c r="J7" s="14"/>
      <c r="K7" s="36"/>
      <c r="L7" s="34">
        <v>150</v>
      </c>
      <c r="M7" s="34">
        <f t="shared" ref="M6:M14" si="1">G7*L7</f>
        <v>3600</v>
      </c>
      <c r="N7" s="35">
        <f t="shared" ref="N6:N15" si="2">(I7-M7)/I7</f>
        <v>0.594594594594595</v>
      </c>
    </row>
    <row r="8" customHeight="1" spans="1:14">
      <c r="A8" s="13">
        <v>5</v>
      </c>
      <c r="B8" s="15" t="s">
        <v>21</v>
      </c>
      <c r="C8" s="9" t="s">
        <v>84</v>
      </c>
      <c r="D8" s="9" t="s">
        <v>87</v>
      </c>
      <c r="E8" s="10" t="s">
        <v>22</v>
      </c>
      <c r="F8" s="9" t="s">
        <v>14</v>
      </c>
      <c r="G8" s="9">
        <v>3</v>
      </c>
      <c r="H8" s="33">
        <v>2600</v>
      </c>
      <c r="I8" s="33">
        <f t="shared" si="0"/>
        <v>7800</v>
      </c>
      <c r="J8" s="14"/>
      <c r="K8" s="36"/>
      <c r="L8" s="34">
        <v>1650</v>
      </c>
      <c r="M8" s="34">
        <f t="shared" si="1"/>
        <v>4950</v>
      </c>
      <c r="N8" s="35">
        <f t="shared" si="2"/>
        <v>0.365384615384615</v>
      </c>
    </row>
    <row r="9" customHeight="1" spans="1:14">
      <c r="A9" s="13">
        <v>6</v>
      </c>
      <c r="B9" s="15" t="s">
        <v>23</v>
      </c>
      <c r="C9" s="9" t="s">
        <v>84</v>
      </c>
      <c r="D9" s="9" t="s">
        <v>88</v>
      </c>
      <c r="E9" s="10" t="s">
        <v>24</v>
      </c>
      <c r="F9" s="9" t="s">
        <v>14</v>
      </c>
      <c r="G9" s="9">
        <v>6</v>
      </c>
      <c r="H9" s="33">
        <v>1100</v>
      </c>
      <c r="I9" s="33">
        <f t="shared" si="0"/>
        <v>6600</v>
      </c>
      <c r="J9" s="14"/>
      <c r="K9" s="36"/>
      <c r="L9" s="34">
        <v>550</v>
      </c>
      <c r="M9" s="34">
        <f t="shared" si="1"/>
        <v>3300</v>
      </c>
      <c r="N9" s="35">
        <f t="shared" si="2"/>
        <v>0.5</v>
      </c>
    </row>
    <row r="10" customHeight="1" spans="1:14">
      <c r="A10" s="13">
        <v>7</v>
      </c>
      <c r="B10" s="16" t="s">
        <v>42</v>
      </c>
      <c r="C10" s="9" t="s">
        <v>100</v>
      </c>
      <c r="D10" s="9" t="s">
        <v>101</v>
      </c>
      <c r="E10" s="16" t="s">
        <v>43</v>
      </c>
      <c r="F10" s="9" t="s">
        <v>14</v>
      </c>
      <c r="G10" s="9">
        <v>6</v>
      </c>
      <c r="H10" s="33">
        <v>2880</v>
      </c>
      <c r="I10" s="33">
        <f t="shared" si="0"/>
        <v>17280</v>
      </c>
      <c r="J10" s="14"/>
      <c r="K10" s="36"/>
      <c r="L10" s="34">
        <v>2550</v>
      </c>
      <c r="M10" s="34">
        <f t="shared" si="1"/>
        <v>15300</v>
      </c>
      <c r="N10" s="35">
        <f t="shared" si="2"/>
        <v>0.114583333333333</v>
      </c>
    </row>
    <row r="11" customHeight="1" spans="1:14">
      <c r="A11" s="13">
        <v>8</v>
      </c>
      <c r="B11" s="16" t="s">
        <v>44</v>
      </c>
      <c r="C11" s="9" t="s">
        <v>102</v>
      </c>
      <c r="D11" s="9" t="s">
        <v>103</v>
      </c>
      <c r="E11" s="10" t="s">
        <v>45</v>
      </c>
      <c r="F11" s="9" t="s">
        <v>14</v>
      </c>
      <c r="G11" s="9">
        <v>6</v>
      </c>
      <c r="H11" s="33">
        <v>150</v>
      </c>
      <c r="I11" s="33">
        <f t="shared" si="0"/>
        <v>900</v>
      </c>
      <c r="J11" s="14"/>
      <c r="K11" s="36"/>
      <c r="L11" s="34">
        <v>100</v>
      </c>
      <c r="M11" s="34">
        <f t="shared" si="1"/>
        <v>600</v>
      </c>
      <c r="N11" s="35">
        <f t="shared" si="2"/>
        <v>0.333333333333333</v>
      </c>
    </row>
    <row r="12" ht="27.75" customHeight="1" spans="1:14">
      <c r="A12" s="13">
        <v>9</v>
      </c>
      <c r="B12" s="16" t="s">
        <v>46</v>
      </c>
      <c r="C12" s="37" t="s">
        <v>104</v>
      </c>
      <c r="D12" s="13" t="s">
        <v>105</v>
      </c>
      <c r="E12" s="10" t="s">
        <v>47</v>
      </c>
      <c r="F12" s="9" t="s">
        <v>14</v>
      </c>
      <c r="G12" s="9">
        <v>3</v>
      </c>
      <c r="H12" s="33">
        <v>2200</v>
      </c>
      <c r="I12" s="33">
        <f t="shared" si="0"/>
        <v>6600</v>
      </c>
      <c r="J12" s="38"/>
      <c r="K12" s="39" t="s">
        <v>48</v>
      </c>
      <c r="L12" s="34">
        <v>1660</v>
      </c>
      <c r="M12" s="34">
        <f t="shared" si="1"/>
        <v>4980</v>
      </c>
      <c r="N12" s="35">
        <f t="shared" si="2"/>
        <v>0.245454545454545</v>
      </c>
    </row>
    <row r="13" customHeight="1" spans="1:14">
      <c r="A13" s="13">
        <v>10</v>
      </c>
      <c r="B13" s="16" t="s">
        <v>49</v>
      </c>
      <c r="C13" s="9" t="s">
        <v>106</v>
      </c>
      <c r="D13" s="9" t="s">
        <v>107</v>
      </c>
      <c r="E13" s="10" t="s">
        <v>50</v>
      </c>
      <c r="F13" s="9" t="s">
        <v>14</v>
      </c>
      <c r="G13" s="9">
        <v>3</v>
      </c>
      <c r="H13" s="33">
        <v>800</v>
      </c>
      <c r="I13" s="33">
        <f t="shared" si="0"/>
        <v>2400</v>
      </c>
      <c r="J13" s="14"/>
      <c r="K13" s="36"/>
      <c r="L13" s="34">
        <v>700</v>
      </c>
      <c r="M13" s="34">
        <f t="shared" si="1"/>
        <v>2100</v>
      </c>
      <c r="N13" s="35">
        <f t="shared" si="2"/>
        <v>0.125</v>
      </c>
    </row>
    <row r="14" customHeight="1" spans="1:14">
      <c r="A14" s="9">
        <v>11</v>
      </c>
      <c r="B14" s="16" t="s">
        <v>29</v>
      </c>
      <c r="C14" s="9" t="s">
        <v>92</v>
      </c>
      <c r="D14" s="9" t="s">
        <v>93</v>
      </c>
      <c r="E14" s="16" t="s">
        <v>30</v>
      </c>
      <c r="F14" s="9" t="s">
        <v>14</v>
      </c>
      <c r="G14" s="9">
        <v>3</v>
      </c>
      <c r="H14" s="33">
        <v>1600</v>
      </c>
      <c r="I14" s="33">
        <f t="shared" si="0"/>
        <v>4800</v>
      </c>
      <c r="J14" s="12"/>
      <c r="K14" s="36"/>
      <c r="L14" s="34">
        <v>1200</v>
      </c>
      <c r="M14" s="34">
        <f t="shared" si="1"/>
        <v>3600</v>
      </c>
      <c r="N14" s="35">
        <f t="shared" si="2"/>
        <v>0.25</v>
      </c>
    </row>
    <row r="15" customHeight="1" spans="1:14">
      <c r="A15" s="40"/>
      <c r="B15" s="40"/>
      <c r="C15" s="40"/>
      <c r="D15" s="41"/>
      <c r="E15" s="40"/>
      <c r="F15" s="40"/>
      <c r="G15" s="40"/>
      <c r="H15" s="42" t="s">
        <v>117</v>
      </c>
      <c r="I15" s="42">
        <f>SUM(I4:I14)</f>
        <v>272460</v>
      </c>
      <c r="J15" s="43"/>
      <c r="L15" s="34"/>
      <c r="M15" s="34">
        <f>SUM(M4:M14)</f>
        <v>188190</v>
      </c>
      <c r="N15" s="35">
        <f t="shared" si="2"/>
        <v>0.3092931072451</v>
      </c>
    </row>
    <row r="16" ht="23.1" customHeight="1" spans="1:14">
      <c r="A16" s="44" t="s">
        <v>118</v>
      </c>
      <c r="B16" s="44"/>
      <c r="C16" s="44"/>
      <c r="D16" s="41"/>
      <c r="E16" s="44"/>
      <c r="F16" s="44"/>
      <c r="G16" s="44"/>
      <c r="H16" s="44"/>
      <c r="I16" s="44"/>
      <c r="J16" s="45"/>
    </row>
    <row r="17" ht="31" customHeight="1" spans="1:14">
      <c r="A17" s="9">
        <v>12</v>
      </c>
      <c r="B17" s="16" t="s">
        <v>31</v>
      </c>
      <c r="C17" s="9" t="s">
        <v>94</v>
      </c>
      <c r="D17" s="9" t="s">
        <v>95</v>
      </c>
      <c r="E17" s="16" t="s">
        <v>32</v>
      </c>
      <c r="F17" s="9" t="s">
        <v>33</v>
      </c>
      <c r="G17" s="9">
        <v>3</v>
      </c>
      <c r="H17" s="46">
        <v>6500</v>
      </c>
      <c r="I17" s="46">
        <f t="shared" ref="I17:I26" si="3">G17*H17</f>
        <v>19500</v>
      </c>
      <c r="J17" s="12" t="s">
        <v>34</v>
      </c>
      <c r="K17" s="39" t="s">
        <v>35</v>
      </c>
      <c r="L17" s="34">
        <v>2880</v>
      </c>
      <c r="M17" s="34">
        <f>G17*L17</f>
        <v>8640</v>
      </c>
      <c r="N17" s="35">
        <f>(I17-M17)/I17</f>
        <v>0.556923076923077</v>
      </c>
    </row>
    <row r="18" ht="23.1" customHeight="1" spans="1:14">
      <c r="A18" s="40"/>
      <c r="B18" s="40"/>
      <c r="C18" s="40"/>
      <c r="D18" s="41"/>
      <c r="E18" s="40"/>
      <c r="F18" s="40"/>
      <c r="G18" s="40"/>
      <c r="H18" s="42" t="s">
        <v>117</v>
      </c>
      <c r="I18" s="42">
        <f>SUM(I17:I17)</f>
        <v>19500</v>
      </c>
      <c r="J18" s="43"/>
      <c r="L18" s="47"/>
      <c r="M18" s="47">
        <f>SUM(M17:M17)</f>
        <v>8640</v>
      </c>
      <c r="N18" s="35">
        <f>(I18-M18)/I18</f>
        <v>0.556923076923077</v>
      </c>
    </row>
    <row r="19" ht="23.1" customHeight="1" spans="1:14">
      <c r="A19" s="44" t="s">
        <v>119</v>
      </c>
      <c r="B19" s="44"/>
      <c r="C19" s="44"/>
      <c r="D19" s="41"/>
      <c r="E19" s="44"/>
      <c r="F19" s="44"/>
      <c r="G19" s="44"/>
      <c r="H19" s="44"/>
      <c r="I19" s="44"/>
      <c r="J19" s="45"/>
    </row>
    <row r="20" ht="30" customHeight="1" spans="1:14">
      <c r="A20" s="9">
        <v>13</v>
      </c>
      <c r="B20" s="9" t="s">
        <v>51</v>
      </c>
      <c r="C20" s="9" t="s">
        <v>108</v>
      </c>
      <c r="D20" s="9" t="s">
        <v>109</v>
      </c>
      <c r="E20" s="16" t="s">
        <v>52</v>
      </c>
      <c r="F20" s="9" t="s">
        <v>53</v>
      </c>
      <c r="G20" s="9">
        <v>3</v>
      </c>
      <c r="H20" s="46">
        <v>800</v>
      </c>
      <c r="I20" s="46">
        <f t="shared" si="3"/>
        <v>2400</v>
      </c>
      <c r="J20" s="12" t="s">
        <v>54</v>
      </c>
      <c r="L20" s="48">
        <v>5000</v>
      </c>
      <c r="M20" s="48">
        <f>G20*L20</f>
        <v>15000</v>
      </c>
      <c r="N20" s="49">
        <f>(SUM(I20:I25)-M20)/SUM(I20:I25)</f>
        <v>0.280575539568345</v>
      </c>
    </row>
    <row r="21" ht="30" customHeight="1" spans="1:14">
      <c r="A21" s="9">
        <v>14</v>
      </c>
      <c r="B21" s="9" t="s">
        <v>55</v>
      </c>
      <c r="C21" s="9" t="s">
        <v>110</v>
      </c>
      <c r="D21" s="9" t="s">
        <v>56</v>
      </c>
      <c r="E21" s="16" t="s">
        <v>56</v>
      </c>
      <c r="F21" s="9" t="s">
        <v>57</v>
      </c>
      <c r="G21" s="9">
        <v>300</v>
      </c>
      <c r="H21" s="46">
        <v>6.5</v>
      </c>
      <c r="I21" s="46">
        <f t="shared" si="3"/>
        <v>1950</v>
      </c>
      <c r="J21" s="12" t="s">
        <v>58</v>
      </c>
      <c r="L21" s="50"/>
      <c r="M21" s="50"/>
      <c r="N21" s="51"/>
    </row>
    <row r="22" ht="30" customHeight="1" spans="1:14">
      <c r="A22" s="9">
        <v>15</v>
      </c>
      <c r="B22" s="9" t="s">
        <v>59</v>
      </c>
      <c r="C22" s="9" t="s">
        <v>111</v>
      </c>
      <c r="D22" s="9" t="s">
        <v>109</v>
      </c>
      <c r="E22" s="16" t="s">
        <v>60</v>
      </c>
      <c r="F22" s="9" t="s">
        <v>57</v>
      </c>
      <c r="G22" s="52">
        <v>900</v>
      </c>
      <c r="H22" s="46">
        <v>6</v>
      </c>
      <c r="I22" s="46">
        <f t="shared" si="3"/>
        <v>5400</v>
      </c>
      <c r="J22" s="12" t="s">
        <v>61</v>
      </c>
      <c r="L22" s="50"/>
      <c r="M22" s="50"/>
      <c r="N22" s="51"/>
    </row>
    <row r="23" ht="30" customHeight="1" spans="1:14">
      <c r="A23" s="9">
        <v>16</v>
      </c>
      <c r="B23" s="9" t="s">
        <v>62</v>
      </c>
      <c r="C23" s="9" t="s">
        <v>112</v>
      </c>
      <c r="D23" s="9" t="s">
        <v>109</v>
      </c>
      <c r="E23" s="16" t="s">
        <v>63</v>
      </c>
      <c r="F23" s="9" t="s">
        <v>64</v>
      </c>
      <c r="G23" s="9">
        <v>3</v>
      </c>
      <c r="H23" s="46">
        <v>1000</v>
      </c>
      <c r="I23" s="46">
        <f t="shared" si="3"/>
        <v>3000</v>
      </c>
      <c r="J23" s="12"/>
      <c r="L23" s="50"/>
      <c r="M23" s="50"/>
      <c r="N23" s="51"/>
    </row>
    <row r="24" ht="30" customHeight="1" spans="1:14">
      <c r="A24" s="9">
        <v>17</v>
      </c>
      <c r="B24" s="9" t="s">
        <v>65</v>
      </c>
      <c r="C24" s="9" t="s">
        <v>111</v>
      </c>
      <c r="D24" s="9" t="s">
        <v>113</v>
      </c>
      <c r="E24" s="16" t="s">
        <v>66</v>
      </c>
      <c r="F24" s="9" t="s">
        <v>57</v>
      </c>
      <c r="G24" s="9">
        <v>150</v>
      </c>
      <c r="H24" s="46">
        <v>6</v>
      </c>
      <c r="I24" s="46">
        <f t="shared" si="3"/>
        <v>900</v>
      </c>
      <c r="J24" s="12" t="s">
        <v>67</v>
      </c>
      <c r="L24" s="50"/>
      <c r="M24" s="50"/>
      <c r="N24" s="51"/>
    </row>
    <row r="25" ht="30" customHeight="1" spans="1:14">
      <c r="A25" s="9">
        <v>18</v>
      </c>
      <c r="B25" s="9" t="s">
        <v>68</v>
      </c>
      <c r="C25" s="9" t="s">
        <v>114</v>
      </c>
      <c r="D25" s="9" t="s">
        <v>115</v>
      </c>
      <c r="E25" s="16" t="s">
        <v>69</v>
      </c>
      <c r="F25" s="9" t="s">
        <v>70</v>
      </c>
      <c r="G25" s="9">
        <v>9</v>
      </c>
      <c r="H25" s="46">
        <v>800</v>
      </c>
      <c r="I25" s="46">
        <f t="shared" si="3"/>
        <v>7200</v>
      </c>
      <c r="J25" s="12" t="s">
        <v>71</v>
      </c>
      <c r="L25" s="53"/>
      <c r="M25" s="53"/>
      <c r="N25" s="54"/>
    </row>
    <row r="26" ht="30" customHeight="1" spans="1:14">
      <c r="A26" s="9">
        <v>19</v>
      </c>
      <c r="B26" s="9" t="s">
        <v>72</v>
      </c>
      <c r="C26" s="9" t="s">
        <v>109</v>
      </c>
      <c r="D26" s="9" t="s">
        <v>109</v>
      </c>
      <c r="E26" s="16" t="s">
        <v>73</v>
      </c>
      <c r="F26" s="9" t="s">
        <v>64</v>
      </c>
      <c r="G26" s="9">
        <v>3</v>
      </c>
      <c r="H26" s="46">
        <v>10000</v>
      </c>
      <c r="I26" s="46">
        <f t="shared" si="3"/>
        <v>30000</v>
      </c>
      <c r="J26" s="12"/>
      <c r="L26" s="34">
        <v>10000</v>
      </c>
      <c r="M26" s="34">
        <f>G26*L26</f>
        <v>30000</v>
      </c>
      <c r="N26" s="35">
        <f>(I26-M26)/I26</f>
        <v>0</v>
      </c>
    </row>
    <row r="27" ht="23.1" customHeight="1" spans="1:14">
      <c r="A27" s="40"/>
      <c r="B27" s="40"/>
      <c r="C27" s="40"/>
      <c r="D27" s="41"/>
      <c r="E27" s="40"/>
      <c r="F27" s="40"/>
      <c r="G27" s="40"/>
      <c r="H27" s="42" t="s">
        <v>117</v>
      </c>
      <c r="I27" s="42">
        <f>SUM(I20:I26)</f>
        <v>50850</v>
      </c>
      <c r="J27" s="43"/>
      <c r="L27" s="47"/>
      <c r="M27" s="47">
        <f>SUM(M20:M26)</f>
        <v>45000</v>
      </c>
      <c r="N27" s="35">
        <f>(I27-M27)/I27</f>
        <v>0.115044247787611</v>
      </c>
    </row>
    <row r="28" ht="23" customHeight="1" spans="1:14">
      <c r="A28" s="55" t="s">
        <v>120</v>
      </c>
      <c r="B28" s="55"/>
      <c r="C28" s="55"/>
      <c r="D28" s="5"/>
      <c r="E28" s="55"/>
      <c r="F28" s="55"/>
      <c r="G28" s="55"/>
      <c r="H28" s="56">
        <f>I15+I27+I18</f>
        <v>342810</v>
      </c>
      <c r="I28" s="56"/>
      <c r="J28" s="14"/>
      <c r="L28" s="47"/>
      <c r="M28" s="47">
        <f>M15+M27+M18</f>
        <v>241830</v>
      </c>
      <c r="N28" s="35">
        <f>(H28-M28)/H28</f>
        <v>0.294565502756629</v>
      </c>
    </row>
    <row r="30" customHeight="1" spans="1:14">
      <c r="H30" s="57"/>
      <c r="I30" s="57"/>
      <c r="J30" s="4">
        <f>H28/G26</f>
        <v>114270</v>
      </c>
      <c r="K30" s="2"/>
    </row>
    <row r="31" customHeight="1" spans="1:14">
      <c r="H31" s="58" t="s">
        <v>75</v>
      </c>
      <c r="I31" s="59">
        <f>H28/1.13</f>
        <v>303371.681415929</v>
      </c>
      <c r="K31" s="2"/>
    </row>
    <row r="32" customHeight="1" spans="1:14">
      <c r="H32" s="58" t="s">
        <v>76</v>
      </c>
      <c r="I32" s="59">
        <f>M28/1.13</f>
        <v>214008.849557522</v>
      </c>
      <c r="K32" s="2"/>
    </row>
    <row r="33" customHeight="1" spans="8:11">
      <c r="H33" s="58" t="s">
        <v>77</v>
      </c>
      <c r="I33" s="59">
        <f>I31-I32</f>
        <v>89362.8318584071</v>
      </c>
      <c r="K33" s="2"/>
    </row>
    <row r="34" customHeight="1" spans="8:11">
      <c r="H34" s="58" t="s">
        <v>78</v>
      </c>
      <c r="I34" s="60">
        <f>I33/I31</f>
        <v>0.294565502756629</v>
      </c>
      <c r="K34" s="2"/>
    </row>
    <row r="35" customHeight="1" spans="8:11">
      <c r="K35" s="2"/>
    </row>
  </sheetData>
  <mergeCells count="13">
    <mergeCell ref="A1:J1"/>
    <mergeCell ref="A3:I3"/>
    <mergeCell ref="A15:G15"/>
    <mergeCell ref="A16:I16"/>
    <mergeCell ref="A18:G18"/>
    <mergeCell ref="A19:I19"/>
    <mergeCell ref="A27:G27"/>
    <mergeCell ref="A28:G28"/>
    <mergeCell ref="H28:I28"/>
    <mergeCell ref="H30:I30"/>
    <mergeCell ref="L20:L25"/>
    <mergeCell ref="M20:M25"/>
    <mergeCell ref="N20:N25"/>
  </mergeCells>
  <pageMargins left="0.699305555555556" right="0.699305555555556"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9"/>
  <sheetViews>
    <sheetView tabSelected="1" zoomScale="115" zoomScaleNormal="115" topLeftCell="A3" workbookViewId="0">
      <selection activeCell="H3" sqref="H3"/>
    </sheetView>
  </sheetViews>
  <sheetFormatPr defaultColWidth="10" defaultRowHeight="409" customHeight="1" outlineLevelCol="7"/>
  <cols>
    <col min="1" max="1" width="6.13333333333333" style="2" customWidth="1"/>
    <col min="2" max="2" width="15.25" style="3" customWidth="1"/>
    <col min="3" max="3" width="69.2333333333333" style="2" customWidth="1"/>
    <col min="4" max="4" width="7.25" style="2" customWidth="1"/>
    <col min="5" max="5" width="8.54166666666667" style="2" customWidth="1"/>
    <col min="6" max="7" width="15.975" style="2" customWidth="1"/>
    <col min="8" max="8" width="18.1416666666667" style="4" customWidth="1"/>
    <col min="9" max="209" width="10" style="2"/>
    <col min="210" max="210" width="5" style="2" customWidth="1"/>
    <col min="211" max="211" width="11.625" style="2" customWidth="1"/>
    <col min="212" max="212" width="23.25" style="2" customWidth="1"/>
    <col min="213" max="213" width="21.25" style="2" customWidth="1"/>
    <col min="214" max="214" width="36" style="2" customWidth="1"/>
    <col min="215" max="216" width="5" style="2" customWidth="1"/>
    <col min="217" max="218" width="12.5083333333333" style="2" customWidth="1"/>
    <col min="219" max="219" width="31.25" style="2" customWidth="1"/>
    <col min="220" max="465" width="10" style="2"/>
    <col min="466" max="466" width="5" style="2" customWidth="1"/>
    <col min="467" max="467" width="11.625" style="2" customWidth="1"/>
    <col min="468" max="468" width="23.25" style="2" customWidth="1"/>
    <col min="469" max="469" width="21.25" style="2" customWidth="1"/>
    <col min="470" max="470" width="36" style="2" customWidth="1"/>
    <col min="471" max="472" width="5" style="2" customWidth="1"/>
    <col min="473" max="474" width="12.5083333333333" style="2" customWidth="1"/>
    <col min="475" max="475" width="31.25" style="2" customWidth="1"/>
    <col min="476" max="721" width="10" style="2"/>
    <col min="722" max="722" width="5" style="2" customWidth="1"/>
    <col min="723" max="723" width="11.625" style="2" customWidth="1"/>
    <col min="724" max="724" width="23.25" style="2" customWidth="1"/>
    <col min="725" max="725" width="21.25" style="2" customWidth="1"/>
    <col min="726" max="726" width="36" style="2" customWidth="1"/>
    <col min="727" max="728" width="5" style="2" customWidth="1"/>
    <col min="729" max="730" width="12.5083333333333" style="2" customWidth="1"/>
    <col min="731" max="731" width="31.25" style="2" customWidth="1"/>
    <col min="732" max="977" width="10" style="2"/>
    <col min="978" max="978" width="5" style="2" customWidth="1"/>
    <col min="979" max="979" width="11.625" style="2" customWidth="1"/>
    <col min="980" max="980" width="23.25" style="2" customWidth="1"/>
    <col min="981" max="981" width="21.25" style="2" customWidth="1"/>
    <col min="982" max="982" width="36" style="2" customWidth="1"/>
    <col min="983" max="984" width="5" style="2" customWidth="1"/>
    <col min="985" max="986" width="12.5083333333333" style="2" customWidth="1"/>
    <col min="987" max="987" width="31.25" style="2" customWidth="1"/>
    <col min="988" max="1233" width="10" style="2"/>
    <col min="1234" max="1234" width="5" style="2" customWidth="1"/>
    <col min="1235" max="1235" width="11.625" style="2" customWidth="1"/>
    <col min="1236" max="1236" width="23.25" style="2" customWidth="1"/>
    <col min="1237" max="1237" width="21.25" style="2" customWidth="1"/>
    <col min="1238" max="1238" width="36" style="2" customWidth="1"/>
    <col min="1239" max="1240" width="5" style="2" customWidth="1"/>
    <col min="1241" max="1242" width="12.5083333333333" style="2" customWidth="1"/>
    <col min="1243" max="1243" width="31.25" style="2" customWidth="1"/>
    <col min="1244" max="1489" width="10" style="2"/>
    <col min="1490" max="1490" width="5" style="2" customWidth="1"/>
    <col min="1491" max="1491" width="11.625" style="2" customWidth="1"/>
    <col min="1492" max="1492" width="23.25" style="2" customWidth="1"/>
    <col min="1493" max="1493" width="21.25" style="2" customWidth="1"/>
    <col min="1494" max="1494" width="36" style="2" customWidth="1"/>
    <col min="1495" max="1496" width="5" style="2" customWidth="1"/>
    <col min="1497" max="1498" width="12.5083333333333" style="2" customWidth="1"/>
    <col min="1499" max="1499" width="31.25" style="2" customWidth="1"/>
    <col min="1500" max="1745" width="10" style="2"/>
    <col min="1746" max="1746" width="5" style="2" customWidth="1"/>
    <col min="1747" max="1747" width="11.625" style="2" customWidth="1"/>
    <col min="1748" max="1748" width="23.25" style="2" customWidth="1"/>
    <col min="1749" max="1749" width="21.25" style="2" customWidth="1"/>
    <col min="1750" max="1750" width="36" style="2" customWidth="1"/>
    <col min="1751" max="1752" width="5" style="2" customWidth="1"/>
    <col min="1753" max="1754" width="12.5083333333333" style="2" customWidth="1"/>
    <col min="1755" max="1755" width="31.25" style="2" customWidth="1"/>
    <col min="1756" max="2001" width="10" style="2"/>
    <col min="2002" max="2002" width="5" style="2" customWidth="1"/>
    <col min="2003" max="2003" width="11.625" style="2" customWidth="1"/>
    <col min="2004" max="2004" width="23.25" style="2" customWidth="1"/>
    <col min="2005" max="2005" width="21.25" style="2" customWidth="1"/>
    <col min="2006" max="2006" width="36" style="2" customWidth="1"/>
    <col min="2007" max="2008" width="5" style="2" customWidth="1"/>
    <col min="2009" max="2010" width="12.5083333333333" style="2" customWidth="1"/>
    <col min="2011" max="2011" width="31.25" style="2" customWidth="1"/>
    <col min="2012" max="2257" width="10" style="2"/>
    <col min="2258" max="2258" width="5" style="2" customWidth="1"/>
    <col min="2259" max="2259" width="11.625" style="2" customWidth="1"/>
    <col min="2260" max="2260" width="23.25" style="2" customWidth="1"/>
    <col min="2261" max="2261" width="21.25" style="2" customWidth="1"/>
    <col min="2262" max="2262" width="36" style="2" customWidth="1"/>
    <col min="2263" max="2264" width="5" style="2" customWidth="1"/>
    <col min="2265" max="2266" width="12.5083333333333" style="2" customWidth="1"/>
    <col min="2267" max="2267" width="31.25" style="2" customWidth="1"/>
    <col min="2268" max="2513" width="10" style="2"/>
    <col min="2514" max="2514" width="5" style="2" customWidth="1"/>
    <col min="2515" max="2515" width="11.625" style="2" customWidth="1"/>
    <col min="2516" max="2516" width="23.25" style="2" customWidth="1"/>
    <col min="2517" max="2517" width="21.25" style="2" customWidth="1"/>
    <col min="2518" max="2518" width="36" style="2" customWidth="1"/>
    <col min="2519" max="2520" width="5" style="2" customWidth="1"/>
    <col min="2521" max="2522" width="12.5083333333333" style="2" customWidth="1"/>
    <col min="2523" max="2523" width="31.25" style="2" customWidth="1"/>
    <col min="2524" max="2769" width="10" style="2"/>
    <col min="2770" max="2770" width="5" style="2" customWidth="1"/>
    <col min="2771" max="2771" width="11.625" style="2" customWidth="1"/>
    <col min="2772" max="2772" width="23.25" style="2" customWidth="1"/>
    <col min="2773" max="2773" width="21.25" style="2" customWidth="1"/>
    <col min="2774" max="2774" width="36" style="2" customWidth="1"/>
    <col min="2775" max="2776" width="5" style="2" customWidth="1"/>
    <col min="2777" max="2778" width="12.5083333333333" style="2" customWidth="1"/>
    <col min="2779" max="2779" width="31.25" style="2" customWidth="1"/>
    <col min="2780" max="3025" width="10" style="2"/>
    <col min="3026" max="3026" width="5" style="2" customWidth="1"/>
    <col min="3027" max="3027" width="11.625" style="2" customWidth="1"/>
    <col min="3028" max="3028" width="23.25" style="2" customWidth="1"/>
    <col min="3029" max="3029" width="21.25" style="2" customWidth="1"/>
    <col min="3030" max="3030" width="36" style="2" customWidth="1"/>
    <col min="3031" max="3032" width="5" style="2" customWidth="1"/>
    <col min="3033" max="3034" width="12.5083333333333" style="2" customWidth="1"/>
    <col min="3035" max="3035" width="31.25" style="2" customWidth="1"/>
    <col min="3036" max="3281" width="10" style="2"/>
    <col min="3282" max="3282" width="5" style="2" customWidth="1"/>
    <col min="3283" max="3283" width="11.625" style="2" customWidth="1"/>
    <col min="3284" max="3284" width="23.25" style="2" customWidth="1"/>
    <col min="3285" max="3285" width="21.25" style="2" customWidth="1"/>
    <col min="3286" max="3286" width="36" style="2" customWidth="1"/>
    <col min="3287" max="3288" width="5" style="2" customWidth="1"/>
    <col min="3289" max="3290" width="12.5083333333333" style="2" customWidth="1"/>
    <col min="3291" max="3291" width="31.25" style="2" customWidth="1"/>
    <col min="3292" max="3537" width="10" style="2"/>
    <col min="3538" max="3538" width="5" style="2" customWidth="1"/>
    <col min="3539" max="3539" width="11.625" style="2" customWidth="1"/>
    <col min="3540" max="3540" width="23.25" style="2" customWidth="1"/>
    <col min="3541" max="3541" width="21.25" style="2" customWidth="1"/>
    <col min="3542" max="3542" width="36" style="2" customWidth="1"/>
    <col min="3543" max="3544" width="5" style="2" customWidth="1"/>
    <col min="3545" max="3546" width="12.5083333333333" style="2" customWidth="1"/>
    <col min="3547" max="3547" width="31.25" style="2" customWidth="1"/>
    <col min="3548" max="3793" width="10" style="2"/>
    <col min="3794" max="3794" width="5" style="2" customWidth="1"/>
    <col min="3795" max="3795" width="11.625" style="2" customWidth="1"/>
    <col min="3796" max="3796" width="23.25" style="2" customWidth="1"/>
    <col min="3797" max="3797" width="21.25" style="2" customWidth="1"/>
    <col min="3798" max="3798" width="36" style="2" customWidth="1"/>
    <col min="3799" max="3800" width="5" style="2" customWidth="1"/>
    <col min="3801" max="3802" width="12.5083333333333" style="2" customWidth="1"/>
    <col min="3803" max="3803" width="31.25" style="2" customWidth="1"/>
    <col min="3804" max="4049" width="10" style="2"/>
    <col min="4050" max="4050" width="5" style="2" customWidth="1"/>
    <col min="4051" max="4051" width="11.625" style="2" customWidth="1"/>
    <col min="4052" max="4052" width="23.25" style="2" customWidth="1"/>
    <col min="4053" max="4053" width="21.25" style="2" customWidth="1"/>
    <col min="4054" max="4054" width="36" style="2" customWidth="1"/>
    <col min="4055" max="4056" width="5" style="2" customWidth="1"/>
    <col min="4057" max="4058" width="12.5083333333333" style="2" customWidth="1"/>
    <col min="4059" max="4059" width="31.25" style="2" customWidth="1"/>
    <col min="4060" max="4305" width="10" style="2"/>
    <col min="4306" max="4306" width="5" style="2" customWidth="1"/>
    <col min="4307" max="4307" width="11.625" style="2" customWidth="1"/>
    <col min="4308" max="4308" width="23.25" style="2" customWidth="1"/>
    <col min="4309" max="4309" width="21.25" style="2" customWidth="1"/>
    <col min="4310" max="4310" width="36" style="2" customWidth="1"/>
    <col min="4311" max="4312" width="5" style="2" customWidth="1"/>
    <col min="4313" max="4314" width="12.5083333333333" style="2" customWidth="1"/>
    <col min="4315" max="4315" width="31.25" style="2" customWidth="1"/>
    <col min="4316" max="4561" width="10" style="2"/>
    <col min="4562" max="4562" width="5" style="2" customWidth="1"/>
    <col min="4563" max="4563" width="11.625" style="2" customWidth="1"/>
    <col min="4564" max="4564" width="23.25" style="2" customWidth="1"/>
    <col min="4565" max="4565" width="21.25" style="2" customWidth="1"/>
    <col min="4566" max="4566" width="36" style="2" customWidth="1"/>
    <col min="4567" max="4568" width="5" style="2" customWidth="1"/>
    <col min="4569" max="4570" width="12.5083333333333" style="2" customWidth="1"/>
    <col min="4571" max="4571" width="31.25" style="2" customWidth="1"/>
    <col min="4572" max="4817" width="10" style="2"/>
    <col min="4818" max="4818" width="5" style="2" customWidth="1"/>
    <col min="4819" max="4819" width="11.625" style="2" customWidth="1"/>
    <col min="4820" max="4820" width="23.25" style="2" customWidth="1"/>
    <col min="4821" max="4821" width="21.25" style="2" customWidth="1"/>
    <col min="4822" max="4822" width="36" style="2" customWidth="1"/>
    <col min="4823" max="4824" width="5" style="2" customWidth="1"/>
    <col min="4825" max="4826" width="12.5083333333333" style="2" customWidth="1"/>
    <col min="4827" max="4827" width="31.25" style="2" customWidth="1"/>
    <col min="4828" max="5073" width="10" style="2"/>
    <col min="5074" max="5074" width="5" style="2" customWidth="1"/>
    <col min="5075" max="5075" width="11.625" style="2" customWidth="1"/>
    <col min="5076" max="5076" width="23.25" style="2" customWidth="1"/>
    <col min="5077" max="5077" width="21.25" style="2" customWidth="1"/>
    <col min="5078" max="5078" width="36" style="2" customWidth="1"/>
    <col min="5079" max="5080" width="5" style="2" customWidth="1"/>
    <col min="5081" max="5082" width="12.5083333333333" style="2" customWidth="1"/>
    <col min="5083" max="5083" width="31.25" style="2" customWidth="1"/>
    <col min="5084" max="5329" width="10" style="2"/>
    <col min="5330" max="5330" width="5" style="2" customWidth="1"/>
    <col min="5331" max="5331" width="11.625" style="2" customWidth="1"/>
    <col min="5332" max="5332" width="23.25" style="2" customWidth="1"/>
    <col min="5333" max="5333" width="21.25" style="2" customWidth="1"/>
    <col min="5334" max="5334" width="36" style="2" customWidth="1"/>
    <col min="5335" max="5336" width="5" style="2" customWidth="1"/>
    <col min="5337" max="5338" width="12.5083333333333" style="2" customWidth="1"/>
    <col min="5339" max="5339" width="31.25" style="2" customWidth="1"/>
    <col min="5340" max="5585" width="10" style="2"/>
    <col min="5586" max="5586" width="5" style="2" customWidth="1"/>
    <col min="5587" max="5587" width="11.625" style="2" customWidth="1"/>
    <col min="5588" max="5588" width="23.25" style="2" customWidth="1"/>
    <col min="5589" max="5589" width="21.25" style="2" customWidth="1"/>
    <col min="5590" max="5590" width="36" style="2" customWidth="1"/>
    <col min="5591" max="5592" width="5" style="2" customWidth="1"/>
    <col min="5593" max="5594" width="12.5083333333333" style="2" customWidth="1"/>
    <col min="5595" max="5595" width="31.25" style="2" customWidth="1"/>
    <col min="5596" max="5841" width="10" style="2"/>
    <col min="5842" max="5842" width="5" style="2" customWidth="1"/>
    <col min="5843" max="5843" width="11.625" style="2" customWidth="1"/>
    <col min="5844" max="5844" width="23.25" style="2" customWidth="1"/>
    <col min="5845" max="5845" width="21.25" style="2" customWidth="1"/>
    <col min="5846" max="5846" width="36" style="2" customWidth="1"/>
    <col min="5847" max="5848" width="5" style="2" customWidth="1"/>
    <col min="5849" max="5850" width="12.5083333333333" style="2" customWidth="1"/>
    <col min="5851" max="5851" width="31.25" style="2" customWidth="1"/>
    <col min="5852" max="6097" width="10" style="2"/>
    <col min="6098" max="6098" width="5" style="2" customWidth="1"/>
    <col min="6099" max="6099" width="11.625" style="2" customWidth="1"/>
    <col min="6100" max="6100" width="23.25" style="2" customWidth="1"/>
    <col min="6101" max="6101" width="21.25" style="2" customWidth="1"/>
    <col min="6102" max="6102" width="36" style="2" customWidth="1"/>
    <col min="6103" max="6104" width="5" style="2" customWidth="1"/>
    <col min="6105" max="6106" width="12.5083333333333" style="2" customWidth="1"/>
    <col min="6107" max="6107" width="31.25" style="2" customWidth="1"/>
    <col min="6108" max="6353" width="10" style="2"/>
    <col min="6354" max="6354" width="5" style="2" customWidth="1"/>
    <col min="6355" max="6355" width="11.625" style="2" customWidth="1"/>
    <col min="6356" max="6356" width="23.25" style="2" customWidth="1"/>
    <col min="6357" max="6357" width="21.25" style="2" customWidth="1"/>
    <col min="6358" max="6358" width="36" style="2" customWidth="1"/>
    <col min="6359" max="6360" width="5" style="2" customWidth="1"/>
    <col min="6361" max="6362" width="12.5083333333333" style="2" customWidth="1"/>
    <col min="6363" max="6363" width="31.25" style="2" customWidth="1"/>
    <col min="6364" max="6609" width="10" style="2"/>
    <col min="6610" max="6610" width="5" style="2" customWidth="1"/>
    <col min="6611" max="6611" width="11.625" style="2" customWidth="1"/>
    <col min="6612" max="6612" width="23.25" style="2" customWidth="1"/>
    <col min="6613" max="6613" width="21.25" style="2" customWidth="1"/>
    <col min="6614" max="6614" width="36" style="2" customWidth="1"/>
    <col min="6615" max="6616" width="5" style="2" customWidth="1"/>
    <col min="6617" max="6618" width="12.5083333333333" style="2" customWidth="1"/>
    <col min="6619" max="6619" width="31.25" style="2" customWidth="1"/>
    <col min="6620" max="6865" width="10" style="2"/>
    <col min="6866" max="6866" width="5" style="2" customWidth="1"/>
    <col min="6867" max="6867" width="11.625" style="2" customWidth="1"/>
    <col min="6868" max="6868" width="23.25" style="2" customWidth="1"/>
    <col min="6869" max="6869" width="21.25" style="2" customWidth="1"/>
    <col min="6870" max="6870" width="36" style="2" customWidth="1"/>
    <col min="6871" max="6872" width="5" style="2" customWidth="1"/>
    <col min="6873" max="6874" width="12.5083333333333" style="2" customWidth="1"/>
    <col min="6875" max="6875" width="31.25" style="2" customWidth="1"/>
    <col min="6876" max="7121" width="10" style="2"/>
    <col min="7122" max="7122" width="5" style="2" customWidth="1"/>
    <col min="7123" max="7123" width="11.625" style="2" customWidth="1"/>
    <col min="7124" max="7124" width="23.25" style="2" customWidth="1"/>
    <col min="7125" max="7125" width="21.25" style="2" customWidth="1"/>
    <col min="7126" max="7126" width="36" style="2" customWidth="1"/>
    <col min="7127" max="7128" width="5" style="2" customWidth="1"/>
    <col min="7129" max="7130" width="12.5083333333333" style="2" customWidth="1"/>
    <col min="7131" max="7131" width="31.25" style="2" customWidth="1"/>
    <col min="7132" max="7377" width="10" style="2"/>
    <col min="7378" max="7378" width="5" style="2" customWidth="1"/>
    <col min="7379" max="7379" width="11.625" style="2" customWidth="1"/>
    <col min="7380" max="7380" width="23.25" style="2" customWidth="1"/>
    <col min="7381" max="7381" width="21.25" style="2" customWidth="1"/>
    <col min="7382" max="7382" width="36" style="2" customWidth="1"/>
    <col min="7383" max="7384" width="5" style="2" customWidth="1"/>
    <col min="7385" max="7386" width="12.5083333333333" style="2" customWidth="1"/>
    <col min="7387" max="7387" width="31.25" style="2" customWidth="1"/>
    <col min="7388" max="7633" width="10" style="2"/>
    <col min="7634" max="7634" width="5" style="2" customWidth="1"/>
    <col min="7635" max="7635" width="11.625" style="2" customWidth="1"/>
    <col min="7636" max="7636" width="23.25" style="2" customWidth="1"/>
    <col min="7637" max="7637" width="21.25" style="2" customWidth="1"/>
    <col min="7638" max="7638" width="36" style="2" customWidth="1"/>
    <col min="7639" max="7640" width="5" style="2" customWidth="1"/>
    <col min="7641" max="7642" width="12.5083333333333" style="2" customWidth="1"/>
    <col min="7643" max="7643" width="31.25" style="2" customWidth="1"/>
    <col min="7644" max="7889" width="10" style="2"/>
    <col min="7890" max="7890" width="5" style="2" customWidth="1"/>
    <col min="7891" max="7891" width="11.625" style="2" customWidth="1"/>
    <col min="7892" max="7892" width="23.25" style="2" customWidth="1"/>
    <col min="7893" max="7893" width="21.25" style="2" customWidth="1"/>
    <col min="7894" max="7894" width="36" style="2" customWidth="1"/>
    <col min="7895" max="7896" width="5" style="2" customWidth="1"/>
    <col min="7897" max="7898" width="12.5083333333333" style="2" customWidth="1"/>
    <col min="7899" max="7899" width="31.25" style="2" customWidth="1"/>
    <col min="7900" max="8145" width="10" style="2"/>
    <col min="8146" max="8146" width="5" style="2" customWidth="1"/>
    <col min="8147" max="8147" width="11.625" style="2" customWidth="1"/>
    <col min="8148" max="8148" width="23.25" style="2" customWidth="1"/>
    <col min="8149" max="8149" width="21.25" style="2" customWidth="1"/>
    <col min="8150" max="8150" width="36" style="2" customWidth="1"/>
    <col min="8151" max="8152" width="5" style="2" customWidth="1"/>
    <col min="8153" max="8154" width="12.5083333333333" style="2" customWidth="1"/>
    <col min="8155" max="8155" width="31.25" style="2" customWidth="1"/>
    <col min="8156" max="8401" width="10" style="2"/>
    <col min="8402" max="8402" width="5" style="2" customWidth="1"/>
    <col min="8403" max="8403" width="11.625" style="2" customWidth="1"/>
    <col min="8404" max="8404" width="23.25" style="2" customWidth="1"/>
    <col min="8405" max="8405" width="21.25" style="2" customWidth="1"/>
    <col min="8406" max="8406" width="36" style="2" customWidth="1"/>
    <col min="8407" max="8408" width="5" style="2" customWidth="1"/>
    <col min="8409" max="8410" width="12.5083333333333" style="2" customWidth="1"/>
    <col min="8411" max="8411" width="31.25" style="2" customWidth="1"/>
    <col min="8412" max="8657" width="10" style="2"/>
    <col min="8658" max="8658" width="5" style="2" customWidth="1"/>
    <col min="8659" max="8659" width="11.625" style="2" customWidth="1"/>
    <col min="8660" max="8660" width="23.25" style="2" customWidth="1"/>
    <col min="8661" max="8661" width="21.25" style="2" customWidth="1"/>
    <col min="8662" max="8662" width="36" style="2" customWidth="1"/>
    <col min="8663" max="8664" width="5" style="2" customWidth="1"/>
    <col min="8665" max="8666" width="12.5083333333333" style="2" customWidth="1"/>
    <col min="8667" max="8667" width="31.25" style="2" customWidth="1"/>
    <col min="8668" max="8913" width="10" style="2"/>
    <col min="8914" max="8914" width="5" style="2" customWidth="1"/>
    <col min="8915" max="8915" width="11.625" style="2" customWidth="1"/>
    <col min="8916" max="8916" width="23.25" style="2" customWidth="1"/>
    <col min="8917" max="8917" width="21.25" style="2" customWidth="1"/>
    <col min="8918" max="8918" width="36" style="2" customWidth="1"/>
    <col min="8919" max="8920" width="5" style="2" customWidth="1"/>
    <col min="8921" max="8922" width="12.5083333333333" style="2" customWidth="1"/>
    <col min="8923" max="8923" width="31.25" style="2" customWidth="1"/>
    <col min="8924" max="9169" width="10" style="2"/>
    <col min="9170" max="9170" width="5" style="2" customWidth="1"/>
    <col min="9171" max="9171" width="11.625" style="2" customWidth="1"/>
    <col min="9172" max="9172" width="23.25" style="2" customWidth="1"/>
    <col min="9173" max="9173" width="21.25" style="2" customWidth="1"/>
    <col min="9174" max="9174" width="36" style="2" customWidth="1"/>
    <col min="9175" max="9176" width="5" style="2" customWidth="1"/>
    <col min="9177" max="9178" width="12.5083333333333" style="2" customWidth="1"/>
    <col min="9179" max="9179" width="31.25" style="2" customWidth="1"/>
    <col min="9180" max="9425" width="10" style="2"/>
    <col min="9426" max="9426" width="5" style="2" customWidth="1"/>
    <col min="9427" max="9427" width="11.625" style="2" customWidth="1"/>
    <col min="9428" max="9428" width="23.25" style="2" customWidth="1"/>
    <col min="9429" max="9429" width="21.25" style="2" customWidth="1"/>
    <col min="9430" max="9430" width="36" style="2" customWidth="1"/>
    <col min="9431" max="9432" width="5" style="2" customWidth="1"/>
    <col min="9433" max="9434" width="12.5083333333333" style="2" customWidth="1"/>
    <col min="9435" max="9435" width="31.25" style="2" customWidth="1"/>
    <col min="9436" max="9681" width="10" style="2"/>
    <col min="9682" max="9682" width="5" style="2" customWidth="1"/>
    <col min="9683" max="9683" width="11.625" style="2" customWidth="1"/>
    <col min="9684" max="9684" width="23.25" style="2" customWidth="1"/>
    <col min="9685" max="9685" width="21.25" style="2" customWidth="1"/>
    <col min="9686" max="9686" width="36" style="2" customWidth="1"/>
    <col min="9687" max="9688" width="5" style="2" customWidth="1"/>
    <col min="9689" max="9690" width="12.5083333333333" style="2" customWidth="1"/>
    <col min="9691" max="9691" width="31.25" style="2" customWidth="1"/>
    <col min="9692" max="9937" width="10" style="2"/>
    <col min="9938" max="9938" width="5" style="2" customWidth="1"/>
    <col min="9939" max="9939" width="11.625" style="2" customWidth="1"/>
    <col min="9940" max="9940" width="23.25" style="2" customWidth="1"/>
    <col min="9941" max="9941" width="21.25" style="2" customWidth="1"/>
    <col min="9942" max="9942" width="36" style="2" customWidth="1"/>
    <col min="9943" max="9944" width="5" style="2" customWidth="1"/>
    <col min="9945" max="9946" width="12.5083333333333" style="2" customWidth="1"/>
    <col min="9947" max="9947" width="31.25" style="2" customWidth="1"/>
    <col min="9948" max="10193" width="10" style="2"/>
    <col min="10194" max="10194" width="5" style="2" customWidth="1"/>
    <col min="10195" max="10195" width="11.625" style="2" customWidth="1"/>
    <col min="10196" max="10196" width="23.25" style="2" customWidth="1"/>
    <col min="10197" max="10197" width="21.25" style="2" customWidth="1"/>
    <col min="10198" max="10198" width="36" style="2" customWidth="1"/>
    <col min="10199" max="10200" width="5" style="2" customWidth="1"/>
    <col min="10201" max="10202" width="12.5083333333333" style="2" customWidth="1"/>
    <col min="10203" max="10203" width="31.25" style="2" customWidth="1"/>
    <col min="10204" max="10449" width="10" style="2"/>
    <col min="10450" max="10450" width="5" style="2" customWidth="1"/>
    <col min="10451" max="10451" width="11.625" style="2" customWidth="1"/>
    <col min="10452" max="10452" width="23.25" style="2" customWidth="1"/>
    <col min="10453" max="10453" width="21.25" style="2" customWidth="1"/>
    <col min="10454" max="10454" width="36" style="2" customWidth="1"/>
    <col min="10455" max="10456" width="5" style="2" customWidth="1"/>
    <col min="10457" max="10458" width="12.5083333333333" style="2" customWidth="1"/>
    <col min="10459" max="10459" width="31.25" style="2" customWidth="1"/>
    <col min="10460" max="10705" width="10" style="2"/>
    <col min="10706" max="10706" width="5" style="2" customWidth="1"/>
    <col min="10707" max="10707" width="11.625" style="2" customWidth="1"/>
    <col min="10708" max="10708" width="23.25" style="2" customWidth="1"/>
    <col min="10709" max="10709" width="21.25" style="2" customWidth="1"/>
    <col min="10710" max="10710" width="36" style="2" customWidth="1"/>
    <col min="10711" max="10712" width="5" style="2" customWidth="1"/>
    <col min="10713" max="10714" width="12.5083333333333" style="2" customWidth="1"/>
    <col min="10715" max="10715" width="31.25" style="2" customWidth="1"/>
    <col min="10716" max="10961" width="10" style="2"/>
    <col min="10962" max="10962" width="5" style="2" customWidth="1"/>
    <col min="10963" max="10963" width="11.625" style="2" customWidth="1"/>
    <col min="10964" max="10964" width="23.25" style="2" customWidth="1"/>
    <col min="10965" max="10965" width="21.25" style="2" customWidth="1"/>
    <col min="10966" max="10966" width="36" style="2" customWidth="1"/>
    <col min="10967" max="10968" width="5" style="2" customWidth="1"/>
    <col min="10969" max="10970" width="12.5083333333333" style="2" customWidth="1"/>
    <col min="10971" max="10971" width="31.25" style="2" customWidth="1"/>
    <col min="10972" max="11217" width="10" style="2"/>
    <col min="11218" max="11218" width="5" style="2" customWidth="1"/>
    <col min="11219" max="11219" width="11.625" style="2" customWidth="1"/>
    <col min="11220" max="11220" width="23.25" style="2" customWidth="1"/>
    <col min="11221" max="11221" width="21.25" style="2" customWidth="1"/>
    <col min="11222" max="11222" width="36" style="2" customWidth="1"/>
    <col min="11223" max="11224" width="5" style="2" customWidth="1"/>
    <col min="11225" max="11226" width="12.5083333333333" style="2" customWidth="1"/>
    <col min="11227" max="11227" width="31.25" style="2" customWidth="1"/>
    <col min="11228" max="11473" width="10" style="2"/>
    <col min="11474" max="11474" width="5" style="2" customWidth="1"/>
    <col min="11475" max="11475" width="11.625" style="2" customWidth="1"/>
    <col min="11476" max="11476" width="23.25" style="2" customWidth="1"/>
    <col min="11477" max="11477" width="21.25" style="2" customWidth="1"/>
    <col min="11478" max="11478" width="36" style="2" customWidth="1"/>
    <col min="11479" max="11480" width="5" style="2" customWidth="1"/>
    <col min="11481" max="11482" width="12.5083333333333" style="2" customWidth="1"/>
    <col min="11483" max="11483" width="31.25" style="2" customWidth="1"/>
    <col min="11484" max="11729" width="10" style="2"/>
    <col min="11730" max="11730" width="5" style="2" customWidth="1"/>
    <col min="11731" max="11731" width="11.625" style="2" customWidth="1"/>
    <col min="11732" max="11732" width="23.25" style="2" customWidth="1"/>
    <col min="11733" max="11733" width="21.25" style="2" customWidth="1"/>
    <col min="11734" max="11734" width="36" style="2" customWidth="1"/>
    <col min="11735" max="11736" width="5" style="2" customWidth="1"/>
    <col min="11737" max="11738" width="12.5083333333333" style="2" customWidth="1"/>
    <col min="11739" max="11739" width="31.25" style="2" customWidth="1"/>
    <col min="11740" max="11985" width="10" style="2"/>
    <col min="11986" max="11986" width="5" style="2" customWidth="1"/>
    <col min="11987" max="11987" width="11.625" style="2" customWidth="1"/>
    <col min="11988" max="11988" width="23.25" style="2" customWidth="1"/>
    <col min="11989" max="11989" width="21.25" style="2" customWidth="1"/>
    <col min="11990" max="11990" width="36" style="2" customWidth="1"/>
    <col min="11991" max="11992" width="5" style="2" customWidth="1"/>
    <col min="11993" max="11994" width="12.5083333333333" style="2" customWidth="1"/>
    <col min="11995" max="11995" width="31.25" style="2" customWidth="1"/>
    <col min="11996" max="12241" width="10" style="2"/>
    <col min="12242" max="12242" width="5" style="2" customWidth="1"/>
    <col min="12243" max="12243" width="11.625" style="2" customWidth="1"/>
    <col min="12244" max="12244" width="23.25" style="2" customWidth="1"/>
    <col min="12245" max="12245" width="21.25" style="2" customWidth="1"/>
    <col min="12246" max="12246" width="36" style="2" customWidth="1"/>
    <col min="12247" max="12248" width="5" style="2" customWidth="1"/>
    <col min="12249" max="12250" width="12.5083333333333" style="2" customWidth="1"/>
    <col min="12251" max="12251" width="31.25" style="2" customWidth="1"/>
    <col min="12252" max="12497" width="10" style="2"/>
    <col min="12498" max="12498" width="5" style="2" customWidth="1"/>
    <col min="12499" max="12499" width="11.625" style="2" customWidth="1"/>
    <col min="12500" max="12500" width="23.25" style="2" customWidth="1"/>
    <col min="12501" max="12501" width="21.25" style="2" customWidth="1"/>
    <col min="12502" max="12502" width="36" style="2" customWidth="1"/>
    <col min="12503" max="12504" width="5" style="2" customWidth="1"/>
    <col min="12505" max="12506" width="12.5083333333333" style="2" customWidth="1"/>
    <col min="12507" max="12507" width="31.25" style="2" customWidth="1"/>
    <col min="12508" max="12753" width="10" style="2"/>
    <col min="12754" max="12754" width="5" style="2" customWidth="1"/>
    <col min="12755" max="12755" width="11.625" style="2" customWidth="1"/>
    <col min="12756" max="12756" width="23.25" style="2" customWidth="1"/>
    <col min="12757" max="12757" width="21.25" style="2" customWidth="1"/>
    <col min="12758" max="12758" width="36" style="2" customWidth="1"/>
    <col min="12759" max="12760" width="5" style="2" customWidth="1"/>
    <col min="12761" max="12762" width="12.5083333333333" style="2" customWidth="1"/>
    <col min="12763" max="12763" width="31.25" style="2" customWidth="1"/>
    <col min="12764" max="13009" width="10" style="2"/>
    <col min="13010" max="13010" width="5" style="2" customWidth="1"/>
    <col min="13011" max="13011" width="11.625" style="2" customWidth="1"/>
    <col min="13012" max="13012" width="23.25" style="2" customWidth="1"/>
    <col min="13013" max="13013" width="21.25" style="2" customWidth="1"/>
    <col min="13014" max="13014" width="36" style="2" customWidth="1"/>
    <col min="13015" max="13016" width="5" style="2" customWidth="1"/>
    <col min="13017" max="13018" width="12.5083333333333" style="2" customWidth="1"/>
    <col min="13019" max="13019" width="31.25" style="2" customWidth="1"/>
    <col min="13020" max="13265" width="10" style="2"/>
    <col min="13266" max="13266" width="5" style="2" customWidth="1"/>
    <col min="13267" max="13267" width="11.625" style="2" customWidth="1"/>
    <col min="13268" max="13268" width="23.25" style="2" customWidth="1"/>
    <col min="13269" max="13269" width="21.25" style="2" customWidth="1"/>
    <col min="13270" max="13270" width="36" style="2" customWidth="1"/>
    <col min="13271" max="13272" width="5" style="2" customWidth="1"/>
    <col min="13273" max="13274" width="12.5083333333333" style="2" customWidth="1"/>
    <col min="13275" max="13275" width="31.25" style="2" customWidth="1"/>
    <col min="13276" max="13521" width="10" style="2"/>
    <col min="13522" max="13522" width="5" style="2" customWidth="1"/>
    <col min="13523" max="13523" width="11.625" style="2" customWidth="1"/>
    <col min="13524" max="13524" width="23.25" style="2" customWidth="1"/>
    <col min="13525" max="13525" width="21.25" style="2" customWidth="1"/>
    <col min="13526" max="13526" width="36" style="2" customWidth="1"/>
    <col min="13527" max="13528" width="5" style="2" customWidth="1"/>
    <col min="13529" max="13530" width="12.5083333333333" style="2" customWidth="1"/>
    <col min="13531" max="13531" width="31.25" style="2" customWidth="1"/>
    <col min="13532" max="13777" width="10" style="2"/>
    <col min="13778" max="13778" width="5" style="2" customWidth="1"/>
    <col min="13779" max="13779" width="11.625" style="2" customWidth="1"/>
    <col min="13780" max="13780" width="23.25" style="2" customWidth="1"/>
    <col min="13781" max="13781" width="21.25" style="2" customWidth="1"/>
    <col min="13782" max="13782" width="36" style="2" customWidth="1"/>
    <col min="13783" max="13784" width="5" style="2" customWidth="1"/>
    <col min="13785" max="13786" width="12.5083333333333" style="2" customWidth="1"/>
    <col min="13787" max="13787" width="31.25" style="2" customWidth="1"/>
    <col min="13788" max="14033" width="10" style="2"/>
    <col min="14034" max="14034" width="5" style="2" customWidth="1"/>
    <col min="14035" max="14035" width="11.625" style="2" customWidth="1"/>
    <col min="14036" max="14036" width="23.25" style="2" customWidth="1"/>
    <col min="14037" max="14037" width="21.25" style="2" customWidth="1"/>
    <col min="14038" max="14038" width="36" style="2" customWidth="1"/>
    <col min="14039" max="14040" width="5" style="2" customWidth="1"/>
    <col min="14041" max="14042" width="12.5083333333333" style="2" customWidth="1"/>
    <col min="14043" max="14043" width="31.25" style="2" customWidth="1"/>
    <col min="14044" max="14289" width="10" style="2"/>
    <col min="14290" max="14290" width="5" style="2" customWidth="1"/>
    <col min="14291" max="14291" width="11.625" style="2" customWidth="1"/>
    <col min="14292" max="14292" width="23.25" style="2" customWidth="1"/>
    <col min="14293" max="14293" width="21.25" style="2" customWidth="1"/>
    <col min="14294" max="14294" width="36" style="2" customWidth="1"/>
    <col min="14295" max="14296" width="5" style="2" customWidth="1"/>
    <col min="14297" max="14298" width="12.5083333333333" style="2" customWidth="1"/>
    <col min="14299" max="14299" width="31.25" style="2" customWidth="1"/>
    <col min="14300" max="14545" width="10" style="2"/>
    <col min="14546" max="14546" width="5" style="2" customWidth="1"/>
    <col min="14547" max="14547" width="11.625" style="2" customWidth="1"/>
    <col min="14548" max="14548" width="23.25" style="2" customWidth="1"/>
    <col min="14549" max="14549" width="21.25" style="2" customWidth="1"/>
    <col min="14550" max="14550" width="36" style="2" customWidth="1"/>
    <col min="14551" max="14552" width="5" style="2" customWidth="1"/>
    <col min="14553" max="14554" width="12.5083333333333" style="2" customWidth="1"/>
    <col min="14555" max="14555" width="31.25" style="2" customWidth="1"/>
    <col min="14556" max="14801" width="10" style="2"/>
    <col min="14802" max="14802" width="5" style="2" customWidth="1"/>
    <col min="14803" max="14803" width="11.625" style="2" customWidth="1"/>
    <col min="14804" max="14804" width="23.25" style="2" customWidth="1"/>
    <col min="14805" max="14805" width="21.25" style="2" customWidth="1"/>
    <col min="14806" max="14806" width="36" style="2" customWidth="1"/>
    <col min="14807" max="14808" width="5" style="2" customWidth="1"/>
    <col min="14809" max="14810" width="12.5083333333333" style="2" customWidth="1"/>
    <col min="14811" max="14811" width="31.25" style="2" customWidth="1"/>
    <col min="14812" max="15057" width="10" style="2"/>
    <col min="15058" max="15058" width="5" style="2" customWidth="1"/>
    <col min="15059" max="15059" width="11.625" style="2" customWidth="1"/>
    <col min="15060" max="15060" width="23.25" style="2" customWidth="1"/>
    <col min="15061" max="15061" width="21.25" style="2" customWidth="1"/>
    <col min="15062" max="15062" width="36" style="2" customWidth="1"/>
    <col min="15063" max="15064" width="5" style="2" customWidth="1"/>
    <col min="15065" max="15066" width="12.5083333333333" style="2" customWidth="1"/>
    <col min="15067" max="15067" width="31.25" style="2" customWidth="1"/>
    <col min="15068" max="15313" width="10" style="2"/>
    <col min="15314" max="15314" width="5" style="2" customWidth="1"/>
    <col min="15315" max="15315" width="11.625" style="2" customWidth="1"/>
    <col min="15316" max="15316" width="23.25" style="2" customWidth="1"/>
    <col min="15317" max="15317" width="21.25" style="2" customWidth="1"/>
    <col min="15318" max="15318" width="36" style="2" customWidth="1"/>
    <col min="15319" max="15320" width="5" style="2" customWidth="1"/>
    <col min="15321" max="15322" width="12.5083333333333" style="2" customWidth="1"/>
    <col min="15323" max="15323" width="31.25" style="2" customWidth="1"/>
    <col min="15324" max="15569" width="10" style="2"/>
    <col min="15570" max="15570" width="5" style="2" customWidth="1"/>
    <col min="15571" max="15571" width="11.625" style="2" customWidth="1"/>
    <col min="15572" max="15572" width="23.25" style="2" customWidth="1"/>
    <col min="15573" max="15573" width="21.25" style="2" customWidth="1"/>
    <col min="15574" max="15574" width="36" style="2" customWidth="1"/>
    <col min="15575" max="15576" width="5" style="2" customWidth="1"/>
    <col min="15577" max="15578" width="12.5083333333333" style="2" customWidth="1"/>
    <col min="15579" max="15579" width="31.25" style="2" customWidth="1"/>
    <col min="15580" max="15825" width="10" style="2"/>
    <col min="15826" max="15826" width="5" style="2" customWidth="1"/>
    <col min="15827" max="15827" width="11.625" style="2" customWidth="1"/>
    <col min="15828" max="15828" width="23.25" style="2" customWidth="1"/>
    <col min="15829" max="15829" width="21.25" style="2" customWidth="1"/>
    <col min="15830" max="15830" width="36" style="2" customWidth="1"/>
    <col min="15831" max="15832" width="5" style="2" customWidth="1"/>
    <col min="15833" max="15834" width="12.5083333333333" style="2" customWidth="1"/>
    <col min="15835" max="15835" width="31.25" style="2" customWidth="1"/>
    <col min="15836" max="16081" width="10" style="2"/>
    <col min="16082" max="16082" width="5" style="2" customWidth="1"/>
    <col min="16083" max="16083" width="11.625" style="2" customWidth="1"/>
    <col min="16084" max="16084" width="23.25" style="2" customWidth="1"/>
    <col min="16085" max="16085" width="21.25" style="2" customWidth="1"/>
    <col min="16086" max="16086" width="36" style="2" customWidth="1"/>
    <col min="16087" max="16088" width="5" style="2" customWidth="1"/>
    <col min="16089" max="16090" width="12.5083333333333" style="2" customWidth="1"/>
    <col min="16091" max="16091" width="31.25" style="2" customWidth="1"/>
    <col min="16092" max="16384" width="10" style="2"/>
  </cols>
  <sheetData>
    <row r="1" ht="52" customHeight="1" spans="1:8">
      <c r="A1" s="5" t="s">
        <v>1</v>
      </c>
      <c r="B1" s="5" t="s">
        <v>2</v>
      </c>
      <c r="C1" s="5" t="s">
        <v>121</v>
      </c>
      <c r="D1" s="5" t="s">
        <v>4</v>
      </c>
      <c r="E1" s="5" t="s">
        <v>5</v>
      </c>
      <c r="F1" s="5" t="s">
        <v>122</v>
      </c>
      <c r="G1" s="5" t="s">
        <v>123</v>
      </c>
      <c r="H1" s="6" t="s">
        <v>8</v>
      </c>
    </row>
    <row r="2" ht="29" customHeight="1" spans="1:8">
      <c r="A2" s="7" t="s">
        <v>124</v>
      </c>
      <c r="B2" s="8"/>
      <c r="C2" s="8"/>
      <c r="D2" s="8"/>
      <c r="E2" s="8"/>
      <c r="F2" s="8"/>
      <c r="G2" s="8"/>
      <c r="H2" s="8"/>
    </row>
    <row r="3" s="1" customFormat="1" customHeight="1" spans="1:8">
      <c r="A3" s="9">
        <v>1</v>
      </c>
      <c r="B3" s="10" t="s">
        <v>12</v>
      </c>
      <c r="C3" s="10" t="s">
        <v>125</v>
      </c>
      <c r="D3" s="9" t="s">
        <v>14</v>
      </c>
      <c r="E3" s="9">
        <v>1</v>
      </c>
      <c r="F3" s="11">
        <v>60000</v>
      </c>
      <c r="G3" s="11">
        <f>E3*F3</f>
        <v>60000</v>
      </c>
      <c r="H3" s="12" t="s">
        <v>126</v>
      </c>
    </row>
    <row r="4" customHeight="1" spans="1:8">
      <c r="A4" s="13">
        <v>2</v>
      </c>
      <c r="B4" s="10" t="s">
        <v>127</v>
      </c>
      <c r="C4" s="10" t="s">
        <v>128</v>
      </c>
      <c r="D4" s="9" t="s">
        <v>14</v>
      </c>
      <c r="E4" s="9">
        <v>5</v>
      </c>
      <c r="F4" s="11">
        <v>4200</v>
      </c>
      <c r="G4" s="11">
        <f>E4*F4</f>
        <v>21000</v>
      </c>
      <c r="H4" s="14"/>
    </row>
    <row r="5" ht="166" customHeight="1" spans="1:8">
      <c r="A5" s="13">
        <v>3</v>
      </c>
      <c r="B5" s="15" t="s">
        <v>18</v>
      </c>
      <c r="C5" s="10" t="s">
        <v>129</v>
      </c>
      <c r="D5" s="9" t="s">
        <v>20</v>
      </c>
      <c r="E5" s="9">
        <v>8</v>
      </c>
      <c r="F5" s="11">
        <v>235</v>
      </c>
      <c r="G5" s="11">
        <f t="shared" ref="G5:G26" si="0">E5*F5</f>
        <v>1880</v>
      </c>
      <c r="H5" s="14"/>
    </row>
    <row r="6" ht="178" customHeight="1" spans="1:8">
      <c r="A6" s="13">
        <v>4</v>
      </c>
      <c r="B6" s="15" t="s">
        <v>21</v>
      </c>
      <c r="C6" s="10" t="s">
        <v>130</v>
      </c>
      <c r="D6" s="9" t="s">
        <v>14</v>
      </c>
      <c r="E6" s="9">
        <v>1</v>
      </c>
      <c r="F6" s="11">
        <v>1800</v>
      </c>
      <c r="G6" s="11">
        <f t="shared" si="0"/>
        <v>1800</v>
      </c>
      <c r="H6" s="14"/>
    </row>
    <row r="7" ht="158" customHeight="1" spans="1:8">
      <c r="A7" s="13">
        <v>5</v>
      </c>
      <c r="B7" s="15" t="s">
        <v>23</v>
      </c>
      <c r="C7" s="10" t="s">
        <v>131</v>
      </c>
      <c r="D7" s="9" t="s">
        <v>14</v>
      </c>
      <c r="E7" s="9">
        <v>2</v>
      </c>
      <c r="F7" s="11">
        <v>800</v>
      </c>
      <c r="G7" s="11">
        <f t="shared" si="0"/>
        <v>1600</v>
      </c>
      <c r="H7" s="14"/>
    </row>
    <row r="8" ht="213" customHeight="1" spans="1:8">
      <c r="A8" s="13">
        <v>6</v>
      </c>
      <c r="B8" s="15" t="s">
        <v>132</v>
      </c>
      <c r="C8" s="10" t="s">
        <v>133</v>
      </c>
      <c r="D8" s="9" t="s">
        <v>33</v>
      </c>
      <c r="E8" s="9">
        <v>6</v>
      </c>
      <c r="F8" s="11">
        <v>4535</v>
      </c>
      <c r="G8" s="11">
        <f t="shared" si="0"/>
        <v>27210</v>
      </c>
      <c r="H8" s="14"/>
    </row>
    <row r="9" ht="70" customHeight="1" spans="1:8">
      <c r="A9" s="13">
        <v>7</v>
      </c>
      <c r="B9" s="15" t="s">
        <v>134</v>
      </c>
      <c r="C9" s="10" t="s">
        <v>135</v>
      </c>
      <c r="D9" s="9" t="s">
        <v>33</v>
      </c>
      <c r="E9" s="9">
        <v>6</v>
      </c>
      <c r="F9" s="11">
        <v>1000</v>
      </c>
      <c r="G9" s="11">
        <f t="shared" si="0"/>
        <v>6000</v>
      </c>
      <c r="H9" s="14"/>
    </row>
    <row r="10" ht="140" customHeight="1" spans="1:8">
      <c r="A10" s="13">
        <v>8</v>
      </c>
      <c r="B10" s="15" t="s">
        <v>136</v>
      </c>
      <c r="C10" s="10" t="s">
        <v>137</v>
      </c>
      <c r="D10" s="9" t="s">
        <v>14</v>
      </c>
      <c r="E10" s="9">
        <v>1</v>
      </c>
      <c r="F10" s="11">
        <v>2700</v>
      </c>
      <c r="G10" s="11">
        <f t="shared" si="0"/>
        <v>2700</v>
      </c>
      <c r="H10" s="14"/>
    </row>
    <row r="11" ht="193" customHeight="1" spans="1:8">
      <c r="A11" s="13">
        <v>9</v>
      </c>
      <c r="B11" s="10" t="s">
        <v>29</v>
      </c>
      <c r="C11" s="16" t="s">
        <v>138</v>
      </c>
      <c r="D11" s="9" t="s">
        <v>14</v>
      </c>
      <c r="E11" s="9">
        <v>1</v>
      </c>
      <c r="F11" s="11">
        <v>1600</v>
      </c>
      <c r="G11" s="11">
        <f t="shared" si="0"/>
        <v>1600</v>
      </c>
      <c r="H11" s="12"/>
    </row>
    <row r="12" ht="115" customHeight="1" spans="1:8">
      <c r="A12" s="13">
        <v>10</v>
      </c>
      <c r="B12" s="10" t="s">
        <v>42</v>
      </c>
      <c r="C12" s="16" t="s">
        <v>139</v>
      </c>
      <c r="D12" s="9" t="s">
        <v>14</v>
      </c>
      <c r="E12" s="9">
        <v>2</v>
      </c>
      <c r="F12" s="11">
        <v>3000</v>
      </c>
      <c r="G12" s="11">
        <f t="shared" si="0"/>
        <v>6000</v>
      </c>
      <c r="H12" s="12"/>
    </row>
    <row r="13" ht="56" customHeight="1" spans="1:8">
      <c r="A13" s="13">
        <v>11</v>
      </c>
      <c r="B13" s="10" t="s">
        <v>44</v>
      </c>
      <c r="C13" s="10" t="s">
        <v>140</v>
      </c>
      <c r="D13" s="9" t="s">
        <v>14</v>
      </c>
      <c r="E13" s="9">
        <v>2</v>
      </c>
      <c r="F13" s="11">
        <v>150</v>
      </c>
      <c r="G13" s="11">
        <f t="shared" si="0"/>
        <v>300</v>
      </c>
      <c r="H13" s="12"/>
    </row>
    <row r="14" ht="275" customHeight="1" spans="1:8">
      <c r="A14" s="13">
        <v>12</v>
      </c>
      <c r="B14" s="10" t="s">
        <v>46</v>
      </c>
      <c r="C14" s="10" t="s">
        <v>141</v>
      </c>
      <c r="D14" s="9" t="s">
        <v>14</v>
      </c>
      <c r="E14" s="9">
        <v>1</v>
      </c>
      <c r="F14" s="11">
        <v>2200</v>
      </c>
      <c r="G14" s="11">
        <f t="shared" si="0"/>
        <v>2200</v>
      </c>
      <c r="H14" s="12"/>
    </row>
    <row r="15" ht="184" customHeight="1" spans="1:8">
      <c r="A15" s="13">
        <v>13</v>
      </c>
      <c r="B15" s="10" t="s">
        <v>49</v>
      </c>
      <c r="C15" s="10" t="s">
        <v>50</v>
      </c>
      <c r="D15" s="9" t="s">
        <v>14</v>
      </c>
      <c r="E15" s="9">
        <v>1</v>
      </c>
      <c r="F15" s="11">
        <v>800</v>
      </c>
      <c r="G15" s="11">
        <f t="shared" si="0"/>
        <v>800</v>
      </c>
      <c r="H15" s="12"/>
    </row>
    <row r="16" ht="46" customHeight="1" spans="1:8">
      <c r="A16" s="13">
        <v>14</v>
      </c>
      <c r="B16" s="10" t="s">
        <v>142</v>
      </c>
      <c r="C16" s="10" t="s">
        <v>143</v>
      </c>
      <c r="D16" s="9" t="s">
        <v>14</v>
      </c>
      <c r="E16" s="9">
        <v>1</v>
      </c>
      <c r="F16" s="11">
        <v>1000</v>
      </c>
      <c r="G16" s="11">
        <f t="shared" si="0"/>
        <v>1000</v>
      </c>
      <c r="H16" s="12"/>
    </row>
    <row r="17" ht="75" customHeight="1" spans="1:8">
      <c r="A17" s="13">
        <v>15</v>
      </c>
      <c r="B17" s="10" t="s">
        <v>144</v>
      </c>
      <c r="C17" s="10" t="s">
        <v>145</v>
      </c>
      <c r="D17" s="9" t="s">
        <v>14</v>
      </c>
      <c r="E17" s="9">
        <v>1</v>
      </c>
      <c r="F17" s="11">
        <v>1300</v>
      </c>
      <c r="G17" s="11">
        <f t="shared" si="0"/>
        <v>1300</v>
      </c>
      <c r="H17" s="12"/>
    </row>
    <row r="18" ht="73" customHeight="1" spans="1:8">
      <c r="A18" s="13">
        <v>16</v>
      </c>
      <c r="B18" s="10" t="s">
        <v>146</v>
      </c>
      <c r="C18" s="10" t="s">
        <v>147</v>
      </c>
      <c r="D18" s="9" t="s">
        <v>33</v>
      </c>
      <c r="E18" s="9">
        <v>2</v>
      </c>
      <c r="F18" s="11">
        <v>80</v>
      </c>
      <c r="G18" s="11">
        <f t="shared" si="0"/>
        <v>160</v>
      </c>
      <c r="H18" s="12"/>
    </row>
    <row r="19" ht="218" customHeight="1" spans="1:8">
      <c r="A19" s="13">
        <v>17</v>
      </c>
      <c r="B19" s="17" t="s">
        <v>31</v>
      </c>
      <c r="C19" s="16" t="s">
        <v>148</v>
      </c>
      <c r="D19" s="9" t="s">
        <v>33</v>
      </c>
      <c r="E19" s="9">
        <v>1</v>
      </c>
      <c r="F19" s="11">
        <v>4000</v>
      </c>
      <c r="G19" s="11">
        <f t="shared" si="0"/>
        <v>4000</v>
      </c>
      <c r="H19" s="12"/>
    </row>
    <row r="20" ht="45" customHeight="1" spans="1:8">
      <c r="A20" s="13">
        <v>18</v>
      </c>
      <c r="B20" s="17" t="s">
        <v>51</v>
      </c>
      <c r="C20" s="16" t="s">
        <v>149</v>
      </c>
      <c r="D20" s="9" t="s">
        <v>53</v>
      </c>
      <c r="E20" s="9">
        <v>1</v>
      </c>
      <c r="F20" s="11">
        <v>1000</v>
      </c>
      <c r="G20" s="11">
        <f t="shared" si="0"/>
        <v>1000</v>
      </c>
      <c r="H20" s="12"/>
    </row>
    <row r="21" ht="43" customHeight="1" spans="1:8">
      <c r="A21" s="13">
        <v>19</v>
      </c>
      <c r="B21" s="17" t="s">
        <v>55</v>
      </c>
      <c r="C21" s="16" t="s">
        <v>56</v>
      </c>
      <c r="D21" s="9" t="s">
        <v>57</v>
      </c>
      <c r="E21" s="9">
        <v>400</v>
      </c>
      <c r="F21" s="11">
        <v>5.1</v>
      </c>
      <c r="G21" s="11">
        <f t="shared" si="0"/>
        <v>2040</v>
      </c>
      <c r="H21" s="12"/>
    </row>
    <row r="22" ht="67" customHeight="1" spans="1:8">
      <c r="A22" s="13">
        <v>20</v>
      </c>
      <c r="B22" s="17" t="s">
        <v>59</v>
      </c>
      <c r="C22" s="16" t="s">
        <v>60</v>
      </c>
      <c r="D22" s="9" t="s">
        <v>57</v>
      </c>
      <c r="E22" s="9">
        <v>400</v>
      </c>
      <c r="F22" s="11">
        <v>5.1</v>
      </c>
      <c r="G22" s="11">
        <f t="shared" si="0"/>
        <v>2040</v>
      </c>
      <c r="H22" s="12"/>
    </row>
    <row r="23" ht="63" customHeight="1" spans="1:8">
      <c r="A23" s="13">
        <v>21</v>
      </c>
      <c r="B23" s="17" t="s">
        <v>62</v>
      </c>
      <c r="C23" s="16" t="s">
        <v>150</v>
      </c>
      <c r="D23" s="9" t="s">
        <v>151</v>
      </c>
      <c r="E23" s="9">
        <v>2</v>
      </c>
      <c r="F23" s="11">
        <v>650</v>
      </c>
      <c r="G23" s="11">
        <f t="shared" si="0"/>
        <v>1300</v>
      </c>
      <c r="H23" s="12"/>
    </row>
    <row r="24" ht="44" customHeight="1" spans="1:8">
      <c r="A24" s="13">
        <v>22</v>
      </c>
      <c r="B24" s="17" t="s">
        <v>65</v>
      </c>
      <c r="C24" s="16" t="s">
        <v>66</v>
      </c>
      <c r="D24" s="9" t="s">
        <v>57</v>
      </c>
      <c r="E24" s="9">
        <v>450</v>
      </c>
      <c r="F24" s="11">
        <v>4</v>
      </c>
      <c r="G24" s="11">
        <f t="shared" si="0"/>
        <v>1800</v>
      </c>
      <c r="H24" s="12"/>
    </row>
    <row r="25" ht="56" customHeight="1" spans="1:8">
      <c r="A25" s="13">
        <v>23</v>
      </c>
      <c r="B25" s="17" t="s">
        <v>68</v>
      </c>
      <c r="C25" s="16" t="s">
        <v>69</v>
      </c>
      <c r="D25" s="9" t="s">
        <v>70</v>
      </c>
      <c r="E25" s="9">
        <v>3</v>
      </c>
      <c r="F25" s="11">
        <v>750</v>
      </c>
      <c r="G25" s="11">
        <f t="shared" si="0"/>
        <v>2250</v>
      </c>
      <c r="H25" s="12"/>
    </row>
    <row r="26" ht="60" customHeight="1" spans="1:8">
      <c r="A26" s="13">
        <v>24</v>
      </c>
      <c r="B26" s="17" t="s">
        <v>72</v>
      </c>
      <c r="C26" s="16" t="s">
        <v>73</v>
      </c>
      <c r="D26" s="9" t="s">
        <v>64</v>
      </c>
      <c r="E26" s="9">
        <v>1</v>
      </c>
      <c r="F26" s="11">
        <v>5000</v>
      </c>
      <c r="G26" s="11">
        <f t="shared" si="0"/>
        <v>5000</v>
      </c>
      <c r="H26" s="12"/>
    </row>
    <row r="27" ht="41" customHeight="1" spans="1:8">
      <c r="A27" s="18" t="s">
        <v>152</v>
      </c>
      <c r="B27" s="19"/>
      <c r="C27" s="19"/>
      <c r="D27" s="19"/>
      <c r="E27" s="19"/>
      <c r="F27" s="20"/>
      <c r="G27" s="11">
        <f>SUM(G3:G26)</f>
        <v>154980</v>
      </c>
      <c r="H27" s="12"/>
    </row>
    <row r="28" ht="33" customHeight="1" spans="1:8">
      <c r="A28" s="7" t="s">
        <v>153</v>
      </c>
      <c r="B28" s="8"/>
      <c r="C28" s="8"/>
      <c r="D28" s="8"/>
      <c r="E28" s="8"/>
      <c r="F28" s="8"/>
      <c r="G28" s="8"/>
      <c r="H28" s="8"/>
    </row>
    <row r="29" customHeight="1" spans="1:8">
      <c r="A29" s="13">
        <v>1</v>
      </c>
      <c r="B29" s="10" t="s">
        <v>12</v>
      </c>
      <c r="C29" s="10" t="s">
        <v>125</v>
      </c>
      <c r="D29" s="9" t="s">
        <v>14</v>
      </c>
      <c r="E29" s="9">
        <v>1</v>
      </c>
      <c r="F29" s="11">
        <v>60000</v>
      </c>
      <c r="G29" s="11">
        <f t="shared" ref="G28:G56" si="1">E29*F29</f>
        <v>60000</v>
      </c>
      <c r="H29" s="21"/>
    </row>
    <row r="30" customHeight="1" spans="1:8">
      <c r="A30" s="13">
        <v>2</v>
      </c>
      <c r="B30" s="10" t="s">
        <v>127</v>
      </c>
      <c r="C30" s="10" t="s">
        <v>128</v>
      </c>
      <c r="D30" s="9" t="s">
        <v>14</v>
      </c>
      <c r="E30" s="9">
        <v>5</v>
      </c>
      <c r="F30" s="11">
        <v>4200</v>
      </c>
      <c r="G30" s="11">
        <f t="shared" si="1"/>
        <v>21000</v>
      </c>
      <c r="H30" s="14"/>
    </row>
    <row r="31" ht="188" customHeight="1" spans="1:8">
      <c r="A31" s="13">
        <v>3</v>
      </c>
      <c r="B31" s="15" t="s">
        <v>154</v>
      </c>
      <c r="C31" s="10" t="s">
        <v>155</v>
      </c>
      <c r="D31" s="9" t="s">
        <v>20</v>
      </c>
      <c r="E31" s="9">
        <v>8</v>
      </c>
      <c r="F31" s="11">
        <v>550</v>
      </c>
      <c r="G31" s="11">
        <f t="shared" si="1"/>
        <v>4400</v>
      </c>
      <c r="H31" s="12"/>
    </row>
    <row r="32" ht="195" customHeight="1" spans="1:8">
      <c r="A32" s="13">
        <v>4</v>
      </c>
      <c r="B32" s="15" t="s">
        <v>156</v>
      </c>
      <c r="C32" s="10" t="s">
        <v>157</v>
      </c>
      <c r="D32" s="9" t="s">
        <v>20</v>
      </c>
      <c r="E32" s="9">
        <v>1</v>
      </c>
      <c r="F32" s="11">
        <v>1500</v>
      </c>
      <c r="G32" s="11">
        <f t="shared" si="1"/>
        <v>1500</v>
      </c>
      <c r="H32" s="12"/>
    </row>
    <row r="33" ht="226" customHeight="1" spans="1:8">
      <c r="A33" s="13">
        <v>5</v>
      </c>
      <c r="B33" s="15" t="s">
        <v>158</v>
      </c>
      <c r="C33" s="10" t="s">
        <v>159</v>
      </c>
      <c r="D33" s="9" t="s">
        <v>14</v>
      </c>
      <c r="E33" s="9">
        <v>1</v>
      </c>
      <c r="F33" s="11">
        <v>3800</v>
      </c>
      <c r="G33" s="11">
        <f t="shared" si="1"/>
        <v>3800</v>
      </c>
      <c r="H33" s="12"/>
    </row>
    <row r="34" ht="247" customHeight="1" spans="1:8">
      <c r="A34" s="13">
        <v>6</v>
      </c>
      <c r="B34" s="15" t="s">
        <v>21</v>
      </c>
      <c r="C34" s="10" t="s">
        <v>160</v>
      </c>
      <c r="D34" s="9" t="s">
        <v>14</v>
      </c>
      <c r="E34" s="9">
        <v>1</v>
      </c>
      <c r="F34" s="11">
        <v>2200</v>
      </c>
      <c r="G34" s="11">
        <f t="shared" si="1"/>
        <v>2200</v>
      </c>
      <c r="H34" s="12"/>
    </row>
    <row r="35" ht="162" customHeight="1" spans="1:8">
      <c r="A35" s="13">
        <v>7</v>
      </c>
      <c r="B35" s="15" t="s">
        <v>161</v>
      </c>
      <c r="C35" s="10" t="s">
        <v>162</v>
      </c>
      <c r="D35" s="9" t="s">
        <v>14</v>
      </c>
      <c r="E35" s="9">
        <v>2</v>
      </c>
      <c r="F35" s="11">
        <v>1400</v>
      </c>
      <c r="G35" s="11">
        <f t="shared" si="1"/>
        <v>2800</v>
      </c>
      <c r="H35" s="12"/>
    </row>
    <row r="36" ht="43" customHeight="1" spans="1:8">
      <c r="A36" s="13">
        <v>8</v>
      </c>
      <c r="B36" s="15" t="s">
        <v>163</v>
      </c>
      <c r="C36" s="10" t="s">
        <v>164</v>
      </c>
      <c r="D36" s="9" t="s">
        <v>33</v>
      </c>
      <c r="E36" s="9">
        <v>1</v>
      </c>
      <c r="F36" s="11">
        <v>800</v>
      </c>
      <c r="G36" s="11">
        <f t="shared" si="1"/>
        <v>800</v>
      </c>
      <c r="H36" s="12"/>
    </row>
    <row r="37" ht="191" customHeight="1" spans="1:8">
      <c r="A37" s="13">
        <v>9</v>
      </c>
      <c r="B37" s="15" t="s">
        <v>132</v>
      </c>
      <c r="C37" s="10" t="s">
        <v>133</v>
      </c>
      <c r="D37" s="9" t="s">
        <v>33</v>
      </c>
      <c r="E37" s="9">
        <v>6</v>
      </c>
      <c r="F37" s="11">
        <v>4535</v>
      </c>
      <c r="G37" s="11">
        <f t="shared" si="1"/>
        <v>27210</v>
      </c>
      <c r="H37" s="12"/>
    </row>
    <row r="38" ht="65" customHeight="1" spans="1:8">
      <c r="A38" s="13">
        <v>10</v>
      </c>
      <c r="B38" s="15" t="s">
        <v>134</v>
      </c>
      <c r="C38" s="10" t="s">
        <v>135</v>
      </c>
      <c r="D38" s="9" t="s">
        <v>33</v>
      </c>
      <c r="E38" s="9">
        <v>6</v>
      </c>
      <c r="F38" s="11">
        <v>1000</v>
      </c>
      <c r="G38" s="11">
        <f t="shared" si="1"/>
        <v>6000</v>
      </c>
      <c r="H38" s="12"/>
    </row>
    <row r="39" ht="122" customHeight="1" spans="1:8">
      <c r="A39" s="13">
        <v>11</v>
      </c>
      <c r="B39" s="15" t="s">
        <v>136</v>
      </c>
      <c r="C39" s="10" t="s">
        <v>137</v>
      </c>
      <c r="D39" s="9" t="s">
        <v>14</v>
      </c>
      <c r="E39" s="9">
        <v>1</v>
      </c>
      <c r="F39" s="11">
        <v>2700</v>
      </c>
      <c r="G39" s="11">
        <f t="shared" si="1"/>
        <v>2700</v>
      </c>
      <c r="H39" s="14"/>
    </row>
    <row r="40" ht="189" customHeight="1" spans="1:8">
      <c r="A40" s="13">
        <v>12</v>
      </c>
      <c r="B40" s="10" t="s">
        <v>29</v>
      </c>
      <c r="C40" s="16" t="s">
        <v>138</v>
      </c>
      <c r="D40" s="9" t="s">
        <v>14</v>
      </c>
      <c r="E40" s="9">
        <v>1</v>
      </c>
      <c r="F40" s="11">
        <v>1600</v>
      </c>
      <c r="G40" s="11">
        <f t="shared" si="1"/>
        <v>1600</v>
      </c>
      <c r="H40" s="12"/>
    </row>
    <row r="41" ht="118" customHeight="1" spans="1:8">
      <c r="A41" s="13">
        <v>13</v>
      </c>
      <c r="B41" s="10" t="s">
        <v>42</v>
      </c>
      <c r="C41" s="16" t="s">
        <v>165</v>
      </c>
      <c r="D41" s="9" t="s">
        <v>14</v>
      </c>
      <c r="E41" s="9">
        <v>2</v>
      </c>
      <c r="F41" s="11">
        <v>4300</v>
      </c>
      <c r="G41" s="11">
        <f t="shared" si="1"/>
        <v>8600</v>
      </c>
      <c r="H41" s="12"/>
    </row>
    <row r="42" ht="50" customHeight="1" spans="1:8">
      <c r="A42" s="13">
        <v>14</v>
      </c>
      <c r="B42" s="10" t="s">
        <v>44</v>
      </c>
      <c r="C42" s="10" t="s">
        <v>166</v>
      </c>
      <c r="D42" s="9" t="s">
        <v>14</v>
      </c>
      <c r="E42" s="9">
        <v>2</v>
      </c>
      <c r="F42" s="11">
        <v>200</v>
      </c>
      <c r="G42" s="11">
        <f t="shared" si="1"/>
        <v>400</v>
      </c>
      <c r="H42" s="12"/>
    </row>
    <row r="43" ht="358" customHeight="1" spans="1:8">
      <c r="A43" s="13">
        <v>15</v>
      </c>
      <c r="B43" s="10" t="s">
        <v>46</v>
      </c>
      <c r="C43" s="10" t="s">
        <v>167</v>
      </c>
      <c r="D43" s="9" t="s">
        <v>14</v>
      </c>
      <c r="E43" s="9">
        <v>1</v>
      </c>
      <c r="F43" s="11">
        <v>2200</v>
      </c>
      <c r="G43" s="11">
        <f t="shared" si="1"/>
        <v>2200</v>
      </c>
      <c r="H43" s="12"/>
    </row>
    <row r="44" ht="186" customHeight="1" spans="1:8">
      <c r="A44" s="13">
        <v>16</v>
      </c>
      <c r="B44" s="10" t="s">
        <v>49</v>
      </c>
      <c r="C44" s="10" t="s">
        <v>50</v>
      </c>
      <c r="D44" s="9" t="s">
        <v>14</v>
      </c>
      <c r="E44" s="9">
        <v>1</v>
      </c>
      <c r="F44" s="11">
        <v>800</v>
      </c>
      <c r="G44" s="11">
        <f t="shared" si="1"/>
        <v>800</v>
      </c>
      <c r="H44" s="12"/>
    </row>
    <row r="45" ht="38" customHeight="1" spans="1:8">
      <c r="A45" s="13">
        <v>17</v>
      </c>
      <c r="B45" s="10" t="s">
        <v>142</v>
      </c>
      <c r="C45" s="10" t="s">
        <v>143</v>
      </c>
      <c r="D45" s="9" t="s">
        <v>14</v>
      </c>
      <c r="E45" s="9">
        <v>1</v>
      </c>
      <c r="F45" s="11">
        <v>1000</v>
      </c>
      <c r="G45" s="11">
        <f t="shared" si="1"/>
        <v>1000</v>
      </c>
      <c r="H45" s="12"/>
    </row>
    <row r="46" ht="101" customHeight="1" spans="1:8">
      <c r="A46" s="13">
        <v>18</v>
      </c>
      <c r="B46" s="10" t="s">
        <v>168</v>
      </c>
      <c r="C46" s="10" t="s">
        <v>169</v>
      </c>
      <c r="D46" s="9" t="s">
        <v>14</v>
      </c>
      <c r="E46" s="9">
        <v>1</v>
      </c>
      <c r="F46" s="11">
        <v>1500</v>
      </c>
      <c r="G46" s="11">
        <f t="shared" si="1"/>
        <v>1500</v>
      </c>
      <c r="H46" s="12"/>
    </row>
    <row r="47" ht="57" customHeight="1" spans="1:8">
      <c r="A47" s="13">
        <v>19</v>
      </c>
      <c r="B47" s="10" t="s">
        <v>146</v>
      </c>
      <c r="C47" s="10" t="s">
        <v>170</v>
      </c>
      <c r="D47" s="9" t="s">
        <v>33</v>
      </c>
      <c r="E47" s="9">
        <v>3</v>
      </c>
      <c r="F47" s="11">
        <v>80</v>
      </c>
      <c r="G47" s="11">
        <f t="shared" si="1"/>
        <v>240</v>
      </c>
      <c r="H47" s="12"/>
    </row>
    <row r="48" ht="242" customHeight="1" spans="1:8">
      <c r="A48" s="13">
        <v>20</v>
      </c>
      <c r="B48" s="17" t="s">
        <v>31</v>
      </c>
      <c r="C48" s="16" t="s">
        <v>148</v>
      </c>
      <c r="D48" s="9" t="s">
        <v>33</v>
      </c>
      <c r="E48" s="9">
        <v>1</v>
      </c>
      <c r="F48" s="11">
        <v>4000</v>
      </c>
      <c r="G48" s="11">
        <f t="shared" si="1"/>
        <v>4000</v>
      </c>
      <c r="H48" s="12"/>
    </row>
    <row r="49" ht="77" customHeight="1" spans="1:8">
      <c r="A49" s="13">
        <v>21</v>
      </c>
      <c r="B49" s="17" t="s">
        <v>51</v>
      </c>
      <c r="C49" s="16" t="s">
        <v>149</v>
      </c>
      <c r="D49" s="9" t="s">
        <v>53</v>
      </c>
      <c r="E49" s="9">
        <v>1</v>
      </c>
      <c r="F49" s="11">
        <v>1500</v>
      </c>
      <c r="G49" s="11">
        <f t="shared" si="1"/>
        <v>1500</v>
      </c>
      <c r="H49" s="12"/>
    </row>
    <row r="50" ht="56" customHeight="1" spans="1:8">
      <c r="A50" s="13">
        <v>22</v>
      </c>
      <c r="B50" s="17" t="s">
        <v>55</v>
      </c>
      <c r="C50" s="16" t="s">
        <v>56</v>
      </c>
      <c r="D50" s="9" t="s">
        <v>57</v>
      </c>
      <c r="E50" s="9">
        <v>560</v>
      </c>
      <c r="F50" s="11">
        <v>5.1</v>
      </c>
      <c r="G50" s="11">
        <f t="shared" si="1"/>
        <v>2856</v>
      </c>
      <c r="H50" s="12"/>
    </row>
    <row r="51" ht="65" customHeight="1" spans="1:8">
      <c r="A51" s="13">
        <v>23</v>
      </c>
      <c r="B51" s="17" t="s">
        <v>59</v>
      </c>
      <c r="C51" s="16" t="s">
        <v>60</v>
      </c>
      <c r="D51" s="9" t="s">
        <v>57</v>
      </c>
      <c r="E51" s="9">
        <v>560</v>
      </c>
      <c r="F51" s="11">
        <v>5.1</v>
      </c>
      <c r="G51" s="11">
        <f t="shared" si="1"/>
        <v>2856</v>
      </c>
      <c r="H51" s="12"/>
    </row>
    <row r="52" ht="50" customHeight="1" spans="1:8">
      <c r="A52" s="13">
        <v>24</v>
      </c>
      <c r="B52" s="17" t="s">
        <v>171</v>
      </c>
      <c r="C52" s="16" t="s">
        <v>172</v>
      </c>
      <c r="D52" s="9" t="s">
        <v>57</v>
      </c>
      <c r="E52" s="9">
        <v>250</v>
      </c>
      <c r="F52" s="11">
        <v>10</v>
      </c>
      <c r="G52" s="11">
        <f t="shared" si="1"/>
        <v>2500</v>
      </c>
      <c r="H52" s="12"/>
    </row>
    <row r="53" ht="46" customHeight="1" spans="1:8">
      <c r="A53" s="13">
        <v>25</v>
      </c>
      <c r="B53" s="17" t="s">
        <v>62</v>
      </c>
      <c r="C53" s="16" t="s">
        <v>150</v>
      </c>
      <c r="D53" s="9" t="s">
        <v>151</v>
      </c>
      <c r="E53" s="9">
        <v>2</v>
      </c>
      <c r="F53" s="11">
        <v>650</v>
      </c>
      <c r="G53" s="11">
        <f t="shared" si="1"/>
        <v>1300</v>
      </c>
      <c r="H53" s="12"/>
    </row>
    <row r="54" ht="50" customHeight="1" spans="1:8">
      <c r="A54" s="13">
        <v>26</v>
      </c>
      <c r="B54" s="17" t="s">
        <v>65</v>
      </c>
      <c r="C54" s="16" t="s">
        <v>66</v>
      </c>
      <c r="D54" s="9" t="s">
        <v>57</v>
      </c>
      <c r="E54" s="9">
        <v>450</v>
      </c>
      <c r="F54" s="11">
        <v>4</v>
      </c>
      <c r="G54" s="11">
        <f t="shared" si="1"/>
        <v>1800</v>
      </c>
      <c r="H54" s="12"/>
    </row>
    <row r="55" ht="42" customHeight="1" spans="1:8">
      <c r="A55" s="13">
        <v>27</v>
      </c>
      <c r="B55" s="17" t="s">
        <v>68</v>
      </c>
      <c r="C55" s="16" t="s">
        <v>69</v>
      </c>
      <c r="D55" s="9" t="s">
        <v>70</v>
      </c>
      <c r="E55" s="9">
        <v>4</v>
      </c>
      <c r="F55" s="11">
        <v>750</v>
      </c>
      <c r="G55" s="11">
        <f t="shared" si="1"/>
        <v>3000</v>
      </c>
      <c r="H55" s="12"/>
    </row>
    <row r="56" ht="52" customHeight="1" spans="1:8">
      <c r="A56" s="13">
        <v>28</v>
      </c>
      <c r="B56" s="17" t="s">
        <v>72</v>
      </c>
      <c r="C56" s="16" t="s">
        <v>73</v>
      </c>
      <c r="D56" s="9" t="s">
        <v>64</v>
      </c>
      <c r="E56" s="9">
        <v>1</v>
      </c>
      <c r="F56" s="11">
        <v>5000</v>
      </c>
      <c r="G56" s="11">
        <f t="shared" si="1"/>
        <v>5000</v>
      </c>
      <c r="H56" s="12"/>
    </row>
    <row r="57" ht="41" customHeight="1" spans="1:8">
      <c r="A57" s="18" t="s">
        <v>152</v>
      </c>
      <c r="B57" s="19"/>
      <c r="C57" s="19"/>
      <c r="D57" s="19"/>
      <c r="E57" s="19"/>
      <c r="F57" s="20"/>
      <c r="G57" s="11">
        <f>SUM(G29:G56)</f>
        <v>173562</v>
      </c>
      <c r="H57" s="12"/>
    </row>
    <row r="58" ht="39" customHeight="1" spans="1:8">
      <c r="A58" s="18" t="s">
        <v>123</v>
      </c>
      <c r="B58" s="22"/>
      <c r="C58" s="22"/>
      <c r="D58" s="22"/>
      <c r="E58" s="22"/>
      <c r="F58" s="23"/>
      <c r="G58" s="11">
        <f>G27+G57</f>
        <v>328542</v>
      </c>
      <c r="H58" s="12"/>
    </row>
    <row r="59" ht="337" customHeight="1" spans="1:8">
      <c r="A59" s="17" t="s">
        <v>173</v>
      </c>
      <c r="B59" s="17"/>
      <c r="C59" s="17"/>
      <c r="D59" s="17"/>
      <c r="E59" s="17"/>
      <c r="F59" s="17"/>
      <c r="G59" s="17"/>
      <c r="H59" s="17"/>
    </row>
  </sheetData>
  <mergeCells count="4">
    <mergeCell ref="A27:F27"/>
    <mergeCell ref="A57:F57"/>
    <mergeCell ref="A58:F58"/>
    <mergeCell ref="A59:H59"/>
  </mergeCells>
  <pageMargins left="0.700694444444445" right="0.700694444444445" top="0.751388888888889" bottom="0.751388888888889" header="0.298611111111111" footer="0.298611111111111"/>
  <pageSetup paperSize="9" scale="56" fitToHeight="0" orientation="portrait" blackAndWhite="1"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汇总（无品牌型号)</vt:lpstr>
      <vt:lpstr>汇总（含品牌型号）</vt:lpstr>
      <vt:lpstr>清单报价（科达）</vt:lpstr>
      <vt:lpstr>清单报价（华宇) </vt:lpstr>
      <vt:lpstr>桂林市叠彩区人民法院融合科技法庭建设项目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94holiday</dc:creator>
  <cp:lastModifiedBy>Ｄｑｊ</cp:lastModifiedBy>
  <dcterms:created xsi:type="dcterms:W3CDTF">2006-09-18T00:00:00Z</dcterms:created>
  <dcterms:modified xsi:type="dcterms:W3CDTF">2026-05-15T02:50:48Z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2053B0FF09E64A0F9C579EACCA167ADC_13</vt:lpwstr>
  </property>
  <property fmtid="{D5CDD505-2E9C-101B-9397-08002B2CF9AE}" pid="4" name="KSOReadingLayout">
    <vt:bool>true</vt:bool>
  </property>
  <property fmtid="{D5CDD505-2E9C-101B-9397-08002B2CF9AE}" pid="5" name="CalculationRule">
    <vt:i4>0</vt:i4>
  </property>
</Properties>
</file>